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4-15_TOPLU" sheetId="1" r:id="rId1"/>
    <sheet name="ANADOLU" sheetId="2" r:id="rId2"/>
    <sheet name="MESLEK" sheetId="3" r:id="rId3"/>
    <sheet name="İHL" sheetId="4" r:id="rId4"/>
    <sheet name="İLÇELER" sheetId="6" r:id="rId5"/>
  </sheets>
  <definedNames>
    <definedName name="_xlnm.Print_Area" localSheetId="1">ANADOLU!$A$1:$V$27</definedName>
    <definedName name="_xlnm.Print_Titles" localSheetId="0">'14-15_TOPLU'!$1:$2</definedName>
  </definedNames>
  <calcPr calcId="144525"/>
</workbook>
</file>

<file path=xl/calcChain.xml><?xml version="1.0" encoding="utf-8"?>
<calcChain xmlns="http://schemas.openxmlformats.org/spreadsheetml/2006/main">
  <c r="W7" i="2" l="1"/>
  <c r="X7" i="2"/>
  <c r="W13" i="2"/>
  <c r="X13" i="2"/>
  <c r="W7" i="4" l="1"/>
  <c r="X7" i="4"/>
  <c r="W6" i="4"/>
  <c r="X6" i="4"/>
  <c r="W8" i="4"/>
  <c r="X8" i="4"/>
  <c r="W9" i="4"/>
  <c r="X9" i="4"/>
  <c r="W10" i="4"/>
  <c r="X10" i="4"/>
  <c r="W11" i="4"/>
  <c r="X11" i="4"/>
  <c r="W12" i="4"/>
  <c r="X12" i="4"/>
  <c r="W13" i="4"/>
  <c r="X13" i="4"/>
  <c r="W14" i="4"/>
  <c r="X14" i="4"/>
  <c r="W15" i="4"/>
  <c r="X15" i="4"/>
  <c r="X5" i="4"/>
  <c r="W5" i="4"/>
  <c r="W5" i="3"/>
  <c r="X5" i="3"/>
  <c r="W6" i="3"/>
  <c r="X6" i="3"/>
  <c r="W7" i="3"/>
  <c r="X7" i="3"/>
  <c r="W8" i="3"/>
  <c r="X8" i="3"/>
  <c r="W9" i="3"/>
  <c r="X9" i="3"/>
  <c r="W10" i="3"/>
  <c r="X10" i="3"/>
  <c r="W11" i="3"/>
  <c r="X11" i="3"/>
  <c r="W12" i="3"/>
  <c r="X12" i="3"/>
  <c r="W13" i="3"/>
  <c r="X13" i="3"/>
  <c r="W14" i="3"/>
  <c r="X14" i="3"/>
  <c r="W15" i="3"/>
  <c r="X15" i="3"/>
  <c r="W17" i="3"/>
  <c r="X17" i="3"/>
  <c r="W18" i="3"/>
  <c r="X18" i="3"/>
  <c r="W19" i="3"/>
  <c r="X19" i="3"/>
  <c r="W20" i="3"/>
  <c r="X20" i="3"/>
  <c r="W21" i="3"/>
  <c r="X21" i="3"/>
  <c r="W22" i="3"/>
  <c r="X22" i="3"/>
  <c r="W23" i="3"/>
  <c r="X23" i="3"/>
  <c r="W24" i="3"/>
  <c r="X24" i="3"/>
  <c r="W25" i="3"/>
  <c r="X25" i="3"/>
  <c r="W26" i="3"/>
  <c r="X26" i="3"/>
  <c r="W27" i="3"/>
  <c r="X27" i="3"/>
  <c r="W28" i="3"/>
  <c r="X28" i="3"/>
  <c r="W29" i="3"/>
  <c r="X29" i="3"/>
  <c r="W30" i="3"/>
  <c r="X30" i="3"/>
  <c r="W31" i="3"/>
  <c r="X31" i="3"/>
  <c r="W32" i="3"/>
  <c r="X32" i="3"/>
  <c r="W33" i="3"/>
  <c r="X33" i="3"/>
  <c r="W34" i="3"/>
  <c r="X34" i="3"/>
  <c r="W35" i="3"/>
  <c r="X35" i="3"/>
  <c r="W36" i="3"/>
  <c r="X36" i="3"/>
  <c r="W37" i="3"/>
  <c r="X37" i="3"/>
  <c r="X16" i="3"/>
  <c r="W16" i="3"/>
  <c r="W5" i="2"/>
  <c r="X5" i="2"/>
  <c r="W6" i="2"/>
  <c r="X6" i="2"/>
  <c r="W8" i="2"/>
  <c r="X8" i="2"/>
  <c r="W18" i="2"/>
  <c r="X18" i="2"/>
  <c r="W23" i="2"/>
  <c r="X23" i="2"/>
  <c r="W19" i="2"/>
  <c r="X19" i="2"/>
  <c r="W16" i="2"/>
  <c r="X16" i="2"/>
  <c r="W12" i="2"/>
  <c r="X12" i="2"/>
  <c r="W15" i="2"/>
  <c r="X15" i="2"/>
  <c r="W14" i="2"/>
  <c r="X14" i="2"/>
  <c r="W11" i="2"/>
  <c r="X11" i="2"/>
  <c r="W20" i="2"/>
  <c r="X20" i="2"/>
  <c r="W21" i="2"/>
  <c r="X21" i="2"/>
  <c r="W9" i="2"/>
  <c r="X9" i="2"/>
  <c r="W10" i="2"/>
  <c r="X10" i="2"/>
  <c r="W17" i="2"/>
  <c r="X17" i="2"/>
  <c r="W22" i="2"/>
  <c r="X22" i="2"/>
  <c r="W24" i="2"/>
  <c r="X24" i="2"/>
  <c r="W25" i="2"/>
  <c r="X25" i="2"/>
  <c r="AA5" i="1"/>
  <c r="AB5" i="1"/>
  <c r="AA7" i="1"/>
  <c r="AB7" i="1"/>
  <c r="AA6" i="1"/>
  <c r="AB6" i="1"/>
  <c r="AA14" i="1"/>
  <c r="AB14" i="1"/>
  <c r="AA8" i="1"/>
  <c r="AB8" i="1"/>
  <c r="AA9" i="1"/>
  <c r="AB9" i="1"/>
  <c r="AA10" i="1"/>
  <c r="AB10" i="1"/>
  <c r="AA11" i="1"/>
  <c r="AB11" i="1"/>
  <c r="AA12" i="1"/>
  <c r="AB12" i="1"/>
  <c r="AA13" i="1"/>
  <c r="AB13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47" i="1"/>
  <c r="AB47" i="1"/>
  <c r="S5" i="1"/>
  <c r="T5" i="1"/>
  <c r="S7" i="1"/>
  <c r="T7" i="1"/>
  <c r="S6" i="1"/>
  <c r="T6" i="1"/>
  <c r="S14" i="1"/>
  <c r="T14" i="1"/>
  <c r="S8" i="1"/>
  <c r="T8" i="1"/>
  <c r="S9" i="1"/>
  <c r="T9" i="1"/>
  <c r="S10" i="1"/>
  <c r="T10" i="1"/>
  <c r="S11" i="1"/>
  <c r="T11" i="1"/>
  <c r="S12" i="1"/>
  <c r="T12" i="1"/>
  <c r="S13" i="1"/>
  <c r="T13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6" i="1"/>
  <c r="T26" i="1"/>
  <c r="S27" i="1"/>
  <c r="T27" i="1"/>
  <c r="S28" i="1"/>
  <c r="T28" i="1"/>
  <c r="S29" i="1"/>
  <c r="T29" i="1"/>
  <c r="S30" i="1"/>
  <c r="T30" i="1"/>
  <c r="S31" i="1"/>
  <c r="T31" i="1"/>
  <c r="S32" i="1"/>
  <c r="T32" i="1"/>
  <c r="S33" i="1"/>
  <c r="T33" i="1"/>
  <c r="S34" i="1"/>
  <c r="T34" i="1"/>
  <c r="S35" i="1"/>
  <c r="T35" i="1"/>
  <c r="S36" i="1"/>
  <c r="T36" i="1"/>
  <c r="S37" i="1"/>
  <c r="T37" i="1"/>
  <c r="S38" i="1"/>
  <c r="T38" i="1"/>
  <c r="S39" i="1"/>
  <c r="T39" i="1"/>
  <c r="S40" i="1"/>
  <c r="T40" i="1"/>
  <c r="S41" i="1"/>
  <c r="T41" i="1"/>
  <c r="S42" i="1"/>
  <c r="T42" i="1"/>
  <c r="S43" i="1"/>
  <c r="T43" i="1"/>
  <c r="S44" i="1"/>
  <c r="T44" i="1"/>
  <c r="S45" i="1"/>
  <c r="T45" i="1"/>
  <c r="S46" i="1"/>
  <c r="T46" i="1"/>
  <c r="S48" i="1"/>
  <c r="T48" i="1"/>
  <c r="S49" i="1"/>
  <c r="T49" i="1"/>
  <c r="S50" i="1"/>
  <c r="T50" i="1"/>
  <c r="S51" i="1"/>
  <c r="T51" i="1"/>
  <c r="S52" i="1"/>
  <c r="T52" i="1"/>
  <c r="S53" i="1"/>
  <c r="T53" i="1"/>
  <c r="S54" i="1"/>
  <c r="T54" i="1"/>
  <c r="S55" i="1"/>
  <c r="T55" i="1"/>
  <c r="S56" i="1"/>
  <c r="T56" i="1"/>
  <c r="S57" i="1"/>
  <c r="T57" i="1"/>
  <c r="S58" i="1"/>
  <c r="T58" i="1"/>
  <c r="S59" i="1"/>
  <c r="T59" i="1"/>
  <c r="S60" i="1"/>
  <c r="T60" i="1"/>
  <c r="S61" i="1"/>
  <c r="T61" i="1"/>
  <c r="S62" i="1"/>
  <c r="T62" i="1"/>
  <c r="S63" i="1"/>
  <c r="T63" i="1"/>
  <c r="S64" i="1"/>
  <c r="T64" i="1"/>
  <c r="S65" i="1"/>
  <c r="T65" i="1"/>
  <c r="S66" i="1"/>
  <c r="T66" i="1"/>
  <c r="S67" i="1"/>
  <c r="T67" i="1"/>
  <c r="S68" i="1"/>
  <c r="T68" i="1"/>
  <c r="S69" i="1"/>
  <c r="T69" i="1"/>
  <c r="S47" i="1"/>
  <c r="T47" i="1"/>
  <c r="M5" i="1"/>
  <c r="M7" i="1"/>
  <c r="M6" i="1"/>
  <c r="M14" i="1"/>
  <c r="M8" i="1"/>
  <c r="M9" i="1"/>
  <c r="M10" i="1"/>
  <c r="M11" i="1"/>
  <c r="M12" i="1"/>
  <c r="M13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47" i="1"/>
  <c r="N5" i="1"/>
  <c r="N7" i="1"/>
  <c r="N6" i="1"/>
  <c r="N14" i="1"/>
  <c r="N8" i="1"/>
  <c r="N9" i="1"/>
  <c r="N10" i="1"/>
  <c r="N11" i="1"/>
  <c r="N12" i="1"/>
  <c r="N13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47" i="1"/>
  <c r="AC5" i="1"/>
  <c r="AD5" i="1"/>
  <c r="AC6" i="1"/>
  <c r="AD6" i="1"/>
  <c r="AC14" i="1"/>
  <c r="AD14" i="1"/>
  <c r="AC8" i="1"/>
  <c r="AD8" i="1"/>
  <c r="AC20" i="1"/>
  <c r="AD20" i="1"/>
  <c r="AC47" i="1"/>
  <c r="AD47" i="1"/>
  <c r="AC21" i="1"/>
  <c r="AD21" i="1"/>
  <c r="AC17" i="1"/>
  <c r="AD17" i="1"/>
  <c r="AC12" i="1"/>
  <c r="AD12" i="1"/>
  <c r="AC16" i="1"/>
  <c r="AD16" i="1"/>
  <c r="AC15" i="1"/>
  <c r="AD15" i="1"/>
  <c r="AC11" i="1"/>
  <c r="AD11" i="1"/>
  <c r="AC18" i="1"/>
  <c r="AD18" i="1"/>
  <c r="AC22" i="1"/>
  <c r="AD22" i="1"/>
  <c r="AC41" i="1"/>
  <c r="AD41" i="1"/>
  <c r="AC25" i="1"/>
  <c r="AD25" i="1"/>
  <c r="AC36" i="1"/>
  <c r="AD36" i="1"/>
  <c r="AC37" i="1"/>
  <c r="AD37" i="1"/>
  <c r="AC30" i="1"/>
  <c r="AD30" i="1"/>
  <c r="AC40" i="1"/>
  <c r="AD40" i="1"/>
  <c r="AC9" i="1"/>
  <c r="AD9" i="1"/>
  <c r="AC10" i="1"/>
  <c r="AD10" i="1"/>
  <c r="AC13" i="1"/>
  <c r="AD13" i="1"/>
  <c r="AC19" i="1"/>
  <c r="AD19" i="1"/>
  <c r="AC23" i="1"/>
  <c r="AD23" i="1"/>
  <c r="AC24" i="1"/>
  <c r="AD24" i="1"/>
  <c r="AC26" i="1"/>
  <c r="AD26" i="1"/>
  <c r="AC27" i="1"/>
  <c r="AD27" i="1"/>
  <c r="AC28" i="1"/>
  <c r="AD28" i="1"/>
  <c r="AC29" i="1"/>
  <c r="AD29" i="1"/>
  <c r="AC31" i="1"/>
  <c r="AD31" i="1"/>
  <c r="AC32" i="1"/>
  <c r="AD32" i="1"/>
  <c r="AC33" i="1"/>
  <c r="AD33" i="1"/>
  <c r="AC34" i="1"/>
  <c r="AD34" i="1"/>
  <c r="AC35" i="1"/>
  <c r="AD35" i="1"/>
  <c r="AC38" i="1"/>
  <c r="AD38" i="1"/>
  <c r="AC39" i="1"/>
  <c r="AD39" i="1"/>
  <c r="AC49" i="1"/>
  <c r="AD49" i="1"/>
  <c r="AC42" i="1"/>
  <c r="AD42" i="1"/>
  <c r="AC43" i="1"/>
  <c r="AD43" i="1"/>
  <c r="AC44" i="1"/>
  <c r="AD44" i="1"/>
  <c r="AC45" i="1"/>
  <c r="AD45" i="1"/>
  <c r="AC46" i="1"/>
  <c r="AD46" i="1"/>
  <c r="AC48" i="1"/>
  <c r="AD48" i="1"/>
  <c r="AC50" i="1"/>
  <c r="AD50" i="1"/>
  <c r="AC51" i="1"/>
  <c r="AD51" i="1"/>
  <c r="AC52" i="1"/>
  <c r="AD52" i="1"/>
  <c r="AC53" i="1"/>
  <c r="AD53" i="1"/>
  <c r="AC54" i="1"/>
  <c r="AD54" i="1"/>
  <c r="AC57" i="1"/>
  <c r="AD57" i="1"/>
  <c r="AC55" i="1"/>
  <c r="AD55" i="1"/>
  <c r="AC56" i="1"/>
  <c r="AD56" i="1"/>
  <c r="AC58" i="1"/>
  <c r="AD58" i="1"/>
  <c r="AC59" i="1"/>
  <c r="AD59" i="1"/>
  <c r="AC60" i="1"/>
  <c r="AD60" i="1"/>
  <c r="AC61" i="1"/>
  <c r="AD61" i="1"/>
  <c r="AC62" i="1"/>
  <c r="AD62" i="1"/>
  <c r="AC63" i="1"/>
  <c r="AD63" i="1"/>
  <c r="AC64" i="1"/>
  <c r="AD64" i="1"/>
  <c r="AC65" i="1"/>
  <c r="AD65" i="1"/>
  <c r="AC66" i="1"/>
  <c r="AD66" i="1"/>
  <c r="AC67" i="1"/>
  <c r="AD67" i="1"/>
  <c r="AC68" i="1"/>
  <c r="AD68" i="1"/>
  <c r="AC69" i="1"/>
  <c r="AD69" i="1"/>
  <c r="AD7" i="1"/>
  <c r="AC7" i="1"/>
  <c r="G16" i="4" l="1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E16" i="4"/>
  <c r="F16" i="4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E38" i="3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E26" i="2"/>
  <c r="F70" i="1"/>
  <c r="G70" i="1"/>
  <c r="H70" i="1"/>
  <c r="I70" i="1"/>
  <c r="J70" i="1"/>
  <c r="K70" i="1"/>
  <c r="L70" i="1"/>
  <c r="O70" i="1"/>
  <c r="P70" i="1"/>
  <c r="Q70" i="1"/>
  <c r="R70" i="1"/>
  <c r="U70" i="1"/>
  <c r="V70" i="1"/>
  <c r="W70" i="1"/>
  <c r="X70" i="1"/>
  <c r="Y70" i="1"/>
  <c r="Z70" i="1"/>
  <c r="E70" i="1"/>
  <c r="AD13" i="6"/>
  <c r="AC13" i="6"/>
  <c r="AD12" i="6"/>
  <c r="AC12" i="6"/>
  <c r="AD11" i="6"/>
  <c r="AC11" i="6"/>
  <c r="AD10" i="6"/>
  <c r="AC10" i="6"/>
  <c r="AD9" i="6"/>
  <c r="AC9" i="6"/>
  <c r="AD8" i="6"/>
  <c r="AC8" i="6"/>
  <c r="AD7" i="6"/>
  <c r="AC7" i="6"/>
  <c r="AD6" i="6"/>
  <c r="AC6" i="6"/>
  <c r="AD5" i="6"/>
  <c r="AC5" i="6"/>
  <c r="S22" i="6" l="1"/>
  <c r="O22" i="6"/>
  <c r="N22" i="6"/>
  <c r="R22" i="6"/>
  <c r="P22" i="6"/>
  <c r="Q22" i="6"/>
  <c r="W16" i="4" l="1"/>
  <c r="X16" i="4"/>
</calcChain>
</file>

<file path=xl/sharedStrings.xml><?xml version="1.0" encoding="utf-8"?>
<sst xmlns="http://schemas.openxmlformats.org/spreadsheetml/2006/main" count="364" uniqueCount="145">
  <si>
    <t>MERKEZ</t>
  </si>
  <si>
    <t>Adıyaman Anadolu Lisesi</t>
  </si>
  <si>
    <t>Adıyaman Lisesi</t>
  </si>
  <si>
    <t>Altınşehir Anadolu Lisesi</t>
  </si>
  <si>
    <t>Bilgi Anadolu Lisesi</t>
  </si>
  <si>
    <t>Ertuğrul Gazi Anadolu Lisesi</t>
  </si>
  <si>
    <t>Esentepe Anadolu Lisesi</t>
  </si>
  <si>
    <t>Fatih Anadolu Lisesi</t>
  </si>
  <si>
    <t>Fevzi Çakmak Anadolu Lisesi</t>
  </si>
  <si>
    <t>Hüsnü M.Özyeğin Anadolu Lisesi</t>
  </si>
  <si>
    <t>İMKB Anadolu Lisesi</t>
  </si>
  <si>
    <t>Atakent Çok Programlı Anadolu Lisesi</t>
  </si>
  <si>
    <t>Adıyaman Fen Lisesi</t>
  </si>
  <si>
    <t>Adıyaman Anadolu İmam-Hatip Lisesi</t>
  </si>
  <si>
    <t>Atatürk Kız Anadolu İmam Hatip Lisesi</t>
  </si>
  <si>
    <t>Mehmet Akif Ersoy Kız Anadolu İmam Hatip Lisesi</t>
  </si>
  <si>
    <t>Rekabet Kurumu Anadolu İmam Hatip Lisesi</t>
  </si>
  <si>
    <t>Safvan Anadolu İmam Hatip Lisesi</t>
  </si>
  <si>
    <t>BESNİ</t>
  </si>
  <si>
    <t>Besni Mehmet Akif Ersoy Anadolu Lisesi</t>
  </si>
  <si>
    <t>Besni Mustafa Erdemoğlu Anadolu Lisesi</t>
  </si>
  <si>
    <t>Şehit Abidin Tanrıkolu Anadolu Lisesi</t>
  </si>
  <si>
    <t>Besni Çakırhöyük Çok Programlı Anadolu Lisesi</t>
  </si>
  <si>
    <t>Besni Kızılin Çok Programlı Anadolu Lisesi</t>
  </si>
  <si>
    <t>Besni Köseceli Çok Programlı Anadolu Lisesi</t>
  </si>
  <si>
    <t>Suvarlı Çok Programlı Anadolu Lisesi</t>
  </si>
  <si>
    <t>Sarıyaprak Çok Programlı Anadolu Lisesi</t>
  </si>
  <si>
    <t>Şambayat Çok Programlı Anadolu Lisesi</t>
  </si>
  <si>
    <t>Besni Osman İsot Mesleki ve Teknik And. Lisesi</t>
  </si>
  <si>
    <t>Besni Anadolu İmam Hatip Lisesi</t>
  </si>
  <si>
    <t>Şehit Mehmet Yağmur Anadolu İmam Hatip Lisesi</t>
  </si>
  <si>
    <t>Şehit Şeyho Şişman Anadolu Lisesi</t>
  </si>
  <si>
    <t>ÇELİKHAN</t>
  </si>
  <si>
    <t>Çelikhan Pınarbaşı Çok Programlı Anadolu Lisesi</t>
  </si>
  <si>
    <t>Çelikhan Çok Programlı Anadolu Lisesi</t>
  </si>
  <si>
    <t>GERGER</t>
  </si>
  <si>
    <t>Gerger Çok Programlı Anadolu Lisesi</t>
  </si>
  <si>
    <t>GÖLBAŞI</t>
  </si>
  <si>
    <t>Gölbaşı Anadolu Lisesi</t>
  </si>
  <si>
    <t>Gölbaşı Yunus Emre Anadolu Lisesi</t>
  </si>
  <si>
    <t>Gölbaşı Belören Çok Programlı Anadolu Lisesi</t>
  </si>
  <si>
    <t>Gölbaşı Anadolu İmam Hatip Lisesi</t>
  </si>
  <si>
    <t>Gölbaşı Mesleki ve Teknik Eğitim Merkezi</t>
  </si>
  <si>
    <t>KAHTA</t>
  </si>
  <si>
    <t>Ebu Sadık Anadolu İmam Hatip Lisesi</t>
  </si>
  <si>
    <t>Kahta Anadolu Lisesi</t>
  </si>
  <si>
    <t>Kahta GAP Anadolu Lisesi</t>
  </si>
  <si>
    <t>Kahta İMKB Anadolu Lisesi</t>
  </si>
  <si>
    <t>Akıncılar Çok Programlı Anadolu Lisesi</t>
  </si>
  <si>
    <t>Abdullah ÖZTÜRK Çok Programlı Anadolu Lisesi</t>
  </si>
  <si>
    <t>Kahta Fen Lisesi</t>
  </si>
  <si>
    <t>Kahta Anadolu İmam Hatip Lisesi</t>
  </si>
  <si>
    <t>Kahta Mesleki ve Teknik Eğitim Merkezi</t>
  </si>
  <si>
    <t>SAMSAT</t>
  </si>
  <si>
    <t>Samsat Çok Programlı Anadolu Lisesi</t>
  </si>
  <si>
    <t>SİNCİK</t>
  </si>
  <si>
    <t>Sincik Anadolu İmam Hatip Lisesi</t>
  </si>
  <si>
    <t>İnlice Çok Programlı Anadolu Lisesi</t>
  </si>
  <si>
    <t>Çok Programlı Anadolu Lisesi</t>
  </si>
  <si>
    <t>TUT</t>
  </si>
  <si>
    <t>Tut Çok Programlı Anadolu Lisesi</t>
  </si>
  <si>
    <t>SIRALAMA</t>
  </si>
  <si>
    <t>İLÇE ADI</t>
  </si>
  <si>
    <t>KURUM ADI</t>
  </si>
  <si>
    <t>MF1</t>
  </si>
  <si>
    <t>MF2</t>
  </si>
  <si>
    <t>MF3</t>
  </si>
  <si>
    <t>MF4</t>
  </si>
  <si>
    <t>TS1</t>
  </si>
  <si>
    <t>TS2</t>
  </si>
  <si>
    <t>TM1</t>
  </si>
  <si>
    <t>TM2</t>
  </si>
  <si>
    <t>TM3</t>
  </si>
  <si>
    <t>DİL1</t>
  </si>
  <si>
    <t>DİL2</t>
  </si>
  <si>
    <t>DİL3</t>
  </si>
  <si>
    <t>Adıyaman Yeşilyurt M.T.A.L.</t>
  </si>
  <si>
    <t>Adıyaman Yunus Emre M.T.A.L.</t>
  </si>
  <si>
    <t>Adıyaman Mimar Sinan M.T.A.L.</t>
  </si>
  <si>
    <t>Kahta Mustafa Yardımcı M.T.A.L.</t>
  </si>
  <si>
    <t>Adıyaman Yeni Mahalle M.T.A.L.</t>
  </si>
  <si>
    <t>Besni İbn-i Sina M.T.A.L.</t>
  </si>
  <si>
    <t>Adıyaman Erdemir M.T.A.L.</t>
  </si>
  <si>
    <t>Besni Şehit Eren Kupal M.T.A.L.</t>
  </si>
  <si>
    <t>Adıyaman Eskisaray M.T.A.L.</t>
  </si>
  <si>
    <t>Adıyaman M.T.A.L.</t>
  </si>
  <si>
    <t>Besni Servi Erdemoğlu M.T.A.L.</t>
  </si>
  <si>
    <t>Kahta İMKB M.T.A.L.</t>
  </si>
  <si>
    <t>Kahta Cendere M.T.A.L.</t>
  </si>
  <si>
    <t>ORTALAMA</t>
  </si>
  <si>
    <t>ADIYAMAN ORTALAMA</t>
  </si>
  <si>
    <t xml:space="preserve">TÜRKİYE ORTALAMA </t>
  </si>
  <si>
    <t>MF</t>
  </si>
  <si>
    <t>TM</t>
  </si>
  <si>
    <t>TS</t>
  </si>
  <si>
    <t>Adıyaman Yeşilyurt M.T.A.L</t>
  </si>
  <si>
    <t>Adıyaman Yunus Emre M.T.A.L</t>
  </si>
  <si>
    <t>Adıyaman Mimar Sinan M.T.A.L</t>
  </si>
  <si>
    <t>Kahta Mustafa Yardımcı M.T.A.L</t>
  </si>
  <si>
    <t>Adıyaman Yeni Mahalle M.T.A.L</t>
  </si>
  <si>
    <t>Besni İbn-i Sina M.T.A.L</t>
  </si>
  <si>
    <t>Adıyaman Erdemir M.T.A.L</t>
  </si>
  <si>
    <t>Besni Şehit Eren Kupal M.T.A.L</t>
  </si>
  <si>
    <t>Adıyaman Eskisaray M.T.A.L</t>
  </si>
  <si>
    <t>Adıyaman M.T.A.L</t>
  </si>
  <si>
    <t>Besni Servi Erdemoğlu M.T.A.L</t>
  </si>
  <si>
    <t>Kahta İMKB M.T.A.L</t>
  </si>
  <si>
    <t>Kahta Cendere M.T.A.L</t>
  </si>
  <si>
    <t>Safvan A.İ.H.L</t>
  </si>
  <si>
    <t>Besni A.İ.H.L</t>
  </si>
  <si>
    <t>Mehmet Akif Ersoy Kız A.İ.H.L</t>
  </si>
  <si>
    <t>Kahta A.İ.H.L</t>
  </si>
  <si>
    <t>Rekabet Kurumu A.İ.H.L</t>
  </si>
  <si>
    <t>Gölbaşı A.İ.H.L</t>
  </si>
  <si>
    <t>Şehit Mehmet Yağmur A.İ.H.L</t>
  </si>
  <si>
    <t>Atatürk Kız A.İ.H.L</t>
  </si>
  <si>
    <t>Ebu Sadık A.İ.H.L</t>
  </si>
  <si>
    <t>Sincik A.İ.H.L</t>
  </si>
  <si>
    <t>Besni Kızılin Ç.P.A.L</t>
  </si>
  <si>
    <t>Besni Çakırhöyük Ç.P.A.L</t>
  </si>
  <si>
    <t>Tut Ç.P.A.L</t>
  </si>
  <si>
    <t>Ç.P.A.L</t>
  </si>
  <si>
    <t>Sarıyaprak Ç.P.A.L</t>
  </si>
  <si>
    <t>Çelikhan Pınarbaşı Ç.P.A.L</t>
  </si>
  <si>
    <t>Samsat Ç.P.A.L</t>
  </si>
  <si>
    <t>Şambayat Ç.P.A.L</t>
  </si>
  <si>
    <t>Suvarlı Ç.P.A.L</t>
  </si>
  <si>
    <t>Besni Köseceli Ç.P.A.L</t>
  </si>
  <si>
    <t>Abdullah ÖZTÜRK Ç.P.A.L</t>
  </si>
  <si>
    <t>Gölbaşı Belören Ç.P.A.L</t>
  </si>
  <si>
    <t>Gerger Ç.P.A.L</t>
  </si>
  <si>
    <t>Atakent Ç.P.A.L</t>
  </si>
  <si>
    <t>İnlice Ç.P.A.L</t>
  </si>
  <si>
    <t>Çelikhan Ç.P.A.L</t>
  </si>
  <si>
    <t>Akıncılar Ç.P.A.L</t>
  </si>
  <si>
    <t>Besni Osman İsot M.T.A.L</t>
  </si>
  <si>
    <t>LYS 2015  PUANLAR
ADIYAMAN GENEL</t>
  </si>
  <si>
    <t>LYS 2015  PUANLAR
ADIYAMAN ANADOLU LİSELERİ</t>
  </si>
  <si>
    <t>LYS 2015  PUANLAR
ADIYAMAN MESLEK LİSELERİ</t>
  </si>
  <si>
    <t>LYS 2015  PUANLAR
ADIYAMAN İMAM HATİP LİSELERİ</t>
  </si>
  <si>
    <t>LYS 2015  PUANLAR
ADIYAMAN İLÇELER</t>
  </si>
  <si>
    <t>MF ORT</t>
  </si>
  <si>
    <t>TS ORT</t>
  </si>
  <si>
    <t>-</t>
  </si>
  <si>
    <t>Besni Mehmet Akif Ersoy Anadolu Lisesi(Eski Öğretmen lisesi)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</si>
</sst>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62"/>
      <scheme val="minor"/>
    </font>
    <font>
      <b/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2"/>
      <color theme="1"/>
      <name val="Calibri"/>
      <family val="2"/>
      <charset val="162"/>
      <scheme val="minor"/>
    </font>
    <font>
      <b/>
      <sz val="24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2" fontId="4" fillId="4" borderId="2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1" fillId="3" borderId="0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left" vertical="center"/>
    </xf>
    <xf numFmtId="2" fontId="0" fillId="0" borderId="3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2" fontId="0" fillId="0" borderId="1" xfId="0" applyNumberFormat="1" applyFill="1" applyBorder="1" applyAlignment="1">
      <alignment vertical="center"/>
    </xf>
    <xf numFmtId="0" fontId="0" fillId="5" borderId="0" xfId="0" applyFill="1"/>
    <xf numFmtId="2" fontId="0" fillId="0" borderId="0" xfId="0" applyNumberFormat="1" applyFill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3"/>
  <sheetViews>
    <sheetView tabSelected="1" view="pageBreakPreview" zoomScale="85" zoomScaleSheetLayoutView="85" workbookViewId="0">
      <selection activeCell="D11" sqref="D11"/>
    </sheetView>
  </sheetViews>
  <sheetFormatPr defaultRowHeight="15" x14ac:dyDescent="0.25"/>
  <cols>
    <col min="2" max="2" width="38.28515625" bestFit="1" customWidth="1"/>
    <col min="3" max="4" width="5" style="1" bestFit="1" customWidth="1"/>
    <col min="5" max="12" width="6.5703125" bestFit="1" customWidth="1"/>
    <col min="13" max="14" width="6.5703125" customWidth="1"/>
    <col min="15" max="18" width="6.5703125" bestFit="1" customWidth="1"/>
    <col min="19" max="20" width="6.5703125" customWidth="1"/>
    <col min="21" max="26" width="6.5703125" bestFit="1" customWidth="1"/>
    <col min="27" max="28" width="6.5703125" customWidth="1"/>
    <col min="29" max="30" width="9.140625" hidden="1" customWidth="1"/>
  </cols>
  <sheetData>
    <row r="1" spans="1:38" ht="27.75" customHeight="1" x14ac:dyDescent="0.25">
      <c r="A1" s="49" t="s">
        <v>136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34"/>
      <c r="AB1" s="34"/>
      <c r="AC1" s="29"/>
      <c r="AD1" s="30"/>
      <c r="AE1" s="31"/>
      <c r="AF1" s="31"/>
      <c r="AG1" s="31"/>
      <c r="AH1" s="31"/>
      <c r="AI1" s="31"/>
      <c r="AJ1" s="31"/>
      <c r="AK1" s="31"/>
      <c r="AL1" s="31"/>
    </row>
    <row r="2" spans="1:38" ht="27.75" customHeight="1" x14ac:dyDescent="0.25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35"/>
      <c r="AB2" s="35"/>
      <c r="AC2" s="29"/>
      <c r="AD2" s="30"/>
      <c r="AE2" s="31"/>
      <c r="AF2" s="31"/>
      <c r="AG2" s="31"/>
      <c r="AH2" s="31"/>
      <c r="AI2" s="31"/>
      <c r="AJ2" s="31"/>
      <c r="AK2" s="31"/>
      <c r="AL2" s="31"/>
    </row>
    <row r="3" spans="1:38" ht="15" customHeight="1" x14ac:dyDescent="0.25">
      <c r="A3" s="54" t="s">
        <v>62</v>
      </c>
      <c r="B3" s="54" t="s">
        <v>63</v>
      </c>
      <c r="C3" s="55" t="s">
        <v>61</v>
      </c>
      <c r="D3" s="55"/>
      <c r="E3" s="55" t="s">
        <v>64</v>
      </c>
      <c r="F3" s="55"/>
      <c r="G3" s="55" t="s">
        <v>65</v>
      </c>
      <c r="H3" s="55"/>
      <c r="I3" s="55" t="s">
        <v>66</v>
      </c>
      <c r="J3" s="55"/>
      <c r="K3" s="55" t="s">
        <v>67</v>
      </c>
      <c r="L3" s="55"/>
      <c r="M3" s="56" t="s">
        <v>141</v>
      </c>
      <c r="N3" s="57"/>
      <c r="O3" s="55" t="s">
        <v>68</v>
      </c>
      <c r="P3" s="55"/>
      <c r="Q3" s="55" t="s">
        <v>69</v>
      </c>
      <c r="R3" s="55"/>
      <c r="S3" s="56" t="s">
        <v>142</v>
      </c>
      <c r="T3" s="57"/>
      <c r="U3" s="55" t="s">
        <v>70</v>
      </c>
      <c r="V3" s="55"/>
      <c r="W3" s="55" t="s">
        <v>71</v>
      </c>
      <c r="X3" s="55"/>
      <c r="Y3" s="55" t="s">
        <v>72</v>
      </c>
      <c r="Z3" s="55"/>
      <c r="AA3" s="56" t="s">
        <v>142</v>
      </c>
      <c r="AB3" s="57"/>
    </row>
    <row r="4" spans="1:38" x14ac:dyDescent="0.25">
      <c r="A4" s="54"/>
      <c r="B4" s="54"/>
      <c r="C4" s="5">
        <v>2014</v>
      </c>
      <c r="D4" s="5">
        <v>2015</v>
      </c>
      <c r="E4" s="5">
        <v>2014</v>
      </c>
      <c r="F4" s="5">
        <v>2015</v>
      </c>
      <c r="G4" s="5">
        <v>2014</v>
      </c>
      <c r="H4" s="5">
        <v>2015</v>
      </c>
      <c r="I4" s="5">
        <v>2014</v>
      </c>
      <c r="J4" s="5">
        <v>2015</v>
      </c>
      <c r="K4" s="5">
        <v>2014</v>
      </c>
      <c r="L4" s="5">
        <v>2015</v>
      </c>
      <c r="M4" s="33">
        <v>2014</v>
      </c>
      <c r="N4" s="33">
        <v>2015</v>
      </c>
      <c r="O4" s="5">
        <v>2014</v>
      </c>
      <c r="P4" s="5">
        <v>2015</v>
      </c>
      <c r="Q4" s="5">
        <v>2014</v>
      </c>
      <c r="R4" s="5">
        <v>2015</v>
      </c>
      <c r="S4" s="33">
        <v>2014</v>
      </c>
      <c r="T4" s="33">
        <v>2015</v>
      </c>
      <c r="U4" s="5">
        <v>2014</v>
      </c>
      <c r="V4" s="5">
        <v>2015</v>
      </c>
      <c r="W4" s="5">
        <v>2014</v>
      </c>
      <c r="X4" s="5">
        <v>2015</v>
      </c>
      <c r="Y4" s="5">
        <v>2014</v>
      </c>
      <c r="Z4" s="5">
        <v>2015</v>
      </c>
      <c r="AA4" s="33">
        <v>2014</v>
      </c>
      <c r="AB4" s="33">
        <v>2015</v>
      </c>
    </row>
    <row r="5" spans="1:38" ht="21" customHeight="1" x14ac:dyDescent="0.25">
      <c r="A5" s="38" t="s">
        <v>0</v>
      </c>
      <c r="B5" s="38" t="s">
        <v>12</v>
      </c>
      <c r="C5" s="39">
        <v>1</v>
      </c>
      <c r="D5" s="39">
        <v>1</v>
      </c>
      <c r="E5" s="40">
        <v>370.9</v>
      </c>
      <c r="F5" s="40">
        <v>338.77</v>
      </c>
      <c r="G5" s="40">
        <v>370.38</v>
      </c>
      <c r="H5" s="40">
        <v>347.05</v>
      </c>
      <c r="I5" s="40">
        <v>368.84</v>
      </c>
      <c r="J5" s="40">
        <v>347.89</v>
      </c>
      <c r="K5" s="40">
        <v>368.59</v>
      </c>
      <c r="L5" s="40">
        <v>339.48</v>
      </c>
      <c r="M5" s="40">
        <f t="shared" ref="M5:M36" si="0">(E5+G5+I5+K5)/4</f>
        <v>369.67749999999995</v>
      </c>
      <c r="N5" s="40">
        <f t="shared" ref="N5:N36" si="1">(F5+H5+J5+L5)/4</f>
        <v>343.29750000000001</v>
      </c>
      <c r="O5" s="40">
        <v>334.56</v>
      </c>
      <c r="P5" s="40">
        <v>196.5</v>
      </c>
      <c r="Q5" s="40">
        <v>326.19</v>
      </c>
      <c r="R5" s="40">
        <v>215.66</v>
      </c>
      <c r="S5" s="40">
        <f t="shared" ref="S5:S36" si="2">(O5+Q5)/2</f>
        <v>330.375</v>
      </c>
      <c r="T5" s="40">
        <f t="shared" ref="T5:T36" si="3">(P5+R5)/2</f>
        <v>206.07999999999998</v>
      </c>
      <c r="U5" s="40">
        <v>342.54</v>
      </c>
      <c r="V5" s="40">
        <v>271.87</v>
      </c>
      <c r="W5" s="40">
        <v>337.57</v>
      </c>
      <c r="X5" s="40">
        <v>259.44</v>
      </c>
      <c r="Y5" s="40">
        <v>332.87</v>
      </c>
      <c r="Z5" s="40">
        <v>247.53</v>
      </c>
      <c r="AA5" s="40">
        <f t="shared" ref="AA5:AA36" si="4">(U5+W5+Y5)/3</f>
        <v>337.66</v>
      </c>
      <c r="AB5" s="40">
        <f t="shared" ref="AB5:AB36" si="5">(V5+X5+Z5)/3</f>
        <v>259.61333333333329</v>
      </c>
      <c r="AC5" s="3">
        <f t="shared" ref="AC5:AC36" si="6">(E5+G5+I5+K5+O5+Q5+U5+W5+Y5)/9</f>
        <v>350.27111111111105</v>
      </c>
      <c r="AD5" s="3">
        <f t="shared" ref="AD5:AD36" si="7">(F5+H5+J5+L5+P5+R5+V5+X5+Z5)/9</f>
        <v>284.91000000000008</v>
      </c>
    </row>
    <row r="6" spans="1:38" ht="21" customHeight="1" x14ac:dyDescent="0.25">
      <c r="A6" s="38" t="s">
        <v>0</v>
      </c>
      <c r="B6" s="38" t="s">
        <v>6</v>
      </c>
      <c r="C6" s="39">
        <v>2</v>
      </c>
      <c r="D6" s="39">
        <v>2</v>
      </c>
      <c r="E6" s="40">
        <v>292.10000000000002</v>
      </c>
      <c r="F6" s="40">
        <v>286.89999999999998</v>
      </c>
      <c r="G6" s="40">
        <v>278.8</v>
      </c>
      <c r="H6" s="40">
        <v>285.3</v>
      </c>
      <c r="I6" s="40">
        <v>276.12700000000001</v>
      </c>
      <c r="J6" s="40">
        <v>284.50799999999998</v>
      </c>
      <c r="K6" s="40">
        <v>283.81</v>
      </c>
      <c r="L6" s="40">
        <v>283.56</v>
      </c>
      <c r="M6" s="40">
        <f t="shared" si="0"/>
        <v>282.70925</v>
      </c>
      <c r="N6" s="40">
        <f t="shared" si="1"/>
        <v>285.06700000000001</v>
      </c>
      <c r="O6" s="40">
        <v>212.375</v>
      </c>
      <c r="P6" s="40">
        <v>215.34299999999999</v>
      </c>
      <c r="Q6" s="40">
        <v>230.64500000000001</v>
      </c>
      <c r="R6" s="40">
        <v>227.01400000000001</v>
      </c>
      <c r="S6" s="40">
        <f t="shared" si="2"/>
        <v>221.51</v>
      </c>
      <c r="T6" s="40">
        <f t="shared" si="3"/>
        <v>221.17849999999999</v>
      </c>
      <c r="U6" s="40">
        <v>272.745</v>
      </c>
      <c r="V6" s="40">
        <v>272.06799999999998</v>
      </c>
      <c r="W6" s="40">
        <v>262.86</v>
      </c>
      <c r="X6" s="40">
        <v>263.99200000000002</v>
      </c>
      <c r="Y6" s="40">
        <v>254.34800000000001</v>
      </c>
      <c r="Z6" s="40">
        <v>260.60399999999998</v>
      </c>
      <c r="AA6" s="40">
        <f t="shared" si="4"/>
        <v>263.31766666666664</v>
      </c>
      <c r="AB6" s="40">
        <f t="shared" si="5"/>
        <v>265.55466666666666</v>
      </c>
      <c r="AC6" s="3">
        <f t="shared" si="6"/>
        <v>262.64555555555557</v>
      </c>
      <c r="AD6" s="3">
        <f t="shared" si="7"/>
        <v>264.36544444444439</v>
      </c>
    </row>
    <row r="7" spans="1:38" s="47" customFormat="1" ht="44.25" customHeight="1" x14ac:dyDescent="0.25">
      <c r="A7" s="68" t="s">
        <v>18</v>
      </c>
      <c r="B7" s="72" t="s">
        <v>144</v>
      </c>
      <c r="C7" s="69">
        <v>4</v>
      </c>
      <c r="D7" s="69">
        <v>3</v>
      </c>
      <c r="E7" s="70">
        <v>290.86</v>
      </c>
      <c r="F7" s="70">
        <v>236.6</v>
      </c>
      <c r="G7" s="70">
        <v>294.91000000000003</v>
      </c>
      <c r="H7" s="70">
        <v>231.3</v>
      </c>
      <c r="I7" s="70">
        <v>294.05</v>
      </c>
      <c r="J7" s="70">
        <v>230.15299999999999</v>
      </c>
      <c r="K7" s="70">
        <v>289.32</v>
      </c>
      <c r="L7" s="70">
        <v>232.35</v>
      </c>
      <c r="M7" s="70">
        <f t="shared" si="0"/>
        <v>292.28499999999997</v>
      </c>
      <c r="N7" s="70">
        <f t="shared" si="1"/>
        <v>232.60075000000001</v>
      </c>
      <c r="O7" s="70">
        <v>0</v>
      </c>
      <c r="P7" s="70">
        <v>166.92</v>
      </c>
      <c r="Q7" s="70">
        <v>0</v>
      </c>
      <c r="R7" s="70">
        <v>187.43</v>
      </c>
      <c r="S7" s="70">
        <f t="shared" si="2"/>
        <v>0</v>
      </c>
      <c r="T7" s="70">
        <f t="shared" si="3"/>
        <v>177.17500000000001</v>
      </c>
      <c r="U7" s="70">
        <v>302.95999999999998</v>
      </c>
      <c r="V7" s="70">
        <v>242.01</v>
      </c>
      <c r="W7" s="70">
        <v>309.25</v>
      </c>
      <c r="X7" s="70">
        <v>240.36</v>
      </c>
      <c r="Y7" s="70">
        <v>316.64999999999998</v>
      </c>
      <c r="Z7" s="70">
        <v>240.02</v>
      </c>
      <c r="AA7" s="70">
        <f t="shared" si="4"/>
        <v>309.62</v>
      </c>
      <c r="AB7" s="70">
        <f t="shared" si="5"/>
        <v>240.79666666666665</v>
      </c>
      <c r="AC7" s="71">
        <f t="shared" si="6"/>
        <v>233.11111111111111</v>
      </c>
      <c r="AD7" s="71">
        <f t="shared" si="7"/>
        <v>223.0158888888889</v>
      </c>
    </row>
    <row r="8" spans="1:38" s="25" customFormat="1" ht="21" customHeight="1" x14ac:dyDescent="0.25">
      <c r="A8" s="38" t="s">
        <v>0</v>
      </c>
      <c r="B8" s="38" t="s">
        <v>1</v>
      </c>
      <c r="C8" s="39">
        <v>5</v>
      </c>
      <c r="D8" s="39">
        <v>4</v>
      </c>
      <c r="E8" s="40">
        <v>250.68700000000001</v>
      </c>
      <c r="F8" s="40">
        <v>235.172</v>
      </c>
      <c r="G8" s="40">
        <v>242.02600000000001</v>
      </c>
      <c r="H8" s="40">
        <v>234.36500000000001</v>
      </c>
      <c r="I8" s="40">
        <v>239.71199999999999</v>
      </c>
      <c r="J8" s="40">
        <v>233.88</v>
      </c>
      <c r="K8" s="40">
        <v>245.23</v>
      </c>
      <c r="L8" s="40">
        <v>232.363</v>
      </c>
      <c r="M8" s="40">
        <f t="shared" si="0"/>
        <v>244.41374999999999</v>
      </c>
      <c r="N8" s="40">
        <f t="shared" si="1"/>
        <v>233.94499999999999</v>
      </c>
      <c r="O8" s="40">
        <v>170.36600000000001</v>
      </c>
      <c r="P8" s="40">
        <v>168.55799999999999</v>
      </c>
      <c r="Q8" s="40">
        <v>183.476</v>
      </c>
      <c r="R8" s="40">
        <v>184.07300000000001</v>
      </c>
      <c r="S8" s="40">
        <f t="shared" si="2"/>
        <v>176.92099999999999</v>
      </c>
      <c r="T8" s="40">
        <f t="shared" si="3"/>
        <v>176.31549999999999</v>
      </c>
      <c r="U8" s="40">
        <v>230.17</v>
      </c>
      <c r="V8" s="40">
        <v>233.96700000000001</v>
      </c>
      <c r="W8" s="40">
        <v>222.928</v>
      </c>
      <c r="X8" s="40">
        <v>231.239</v>
      </c>
      <c r="Y8" s="40">
        <v>216.33600000000001</v>
      </c>
      <c r="Z8" s="40">
        <v>229.39099999999999</v>
      </c>
      <c r="AA8" s="40">
        <f t="shared" si="4"/>
        <v>223.14466666666667</v>
      </c>
      <c r="AB8" s="40">
        <f t="shared" si="5"/>
        <v>231.53233333333333</v>
      </c>
      <c r="AC8" s="3">
        <f t="shared" si="6"/>
        <v>222.32566666666665</v>
      </c>
      <c r="AD8" s="3">
        <f t="shared" si="7"/>
        <v>220.33422222222225</v>
      </c>
    </row>
    <row r="9" spans="1:38" ht="21" customHeight="1" x14ac:dyDescent="0.25">
      <c r="A9" s="38" t="s">
        <v>43</v>
      </c>
      <c r="B9" s="38" t="s">
        <v>50</v>
      </c>
      <c r="C9" s="39">
        <v>7</v>
      </c>
      <c r="D9" s="39">
        <v>5</v>
      </c>
      <c r="E9" s="40">
        <v>233.5</v>
      </c>
      <c r="F9" s="40">
        <v>228.3</v>
      </c>
      <c r="G9" s="40">
        <v>221</v>
      </c>
      <c r="H9" s="40">
        <v>220.2</v>
      </c>
      <c r="I9" s="40">
        <v>219.65600000000001</v>
      </c>
      <c r="J9" s="40">
        <v>219.143</v>
      </c>
      <c r="K9" s="40">
        <v>226.82</v>
      </c>
      <c r="L9" s="40">
        <v>223.09</v>
      </c>
      <c r="M9" s="40">
        <f t="shared" si="0"/>
        <v>225.24399999999997</v>
      </c>
      <c r="N9" s="40">
        <f t="shared" si="1"/>
        <v>222.68325000000002</v>
      </c>
      <c r="O9" s="40">
        <v>177.25899999999999</v>
      </c>
      <c r="P9" s="40">
        <v>188.85499999999999</v>
      </c>
      <c r="Q9" s="40">
        <v>194.607</v>
      </c>
      <c r="R9" s="40">
        <v>203.74</v>
      </c>
      <c r="S9" s="40">
        <f t="shared" si="2"/>
        <v>185.93299999999999</v>
      </c>
      <c r="T9" s="40">
        <f t="shared" si="3"/>
        <v>196.29750000000001</v>
      </c>
      <c r="U9" s="40">
        <v>225.87799999999999</v>
      </c>
      <c r="V9" s="40">
        <v>228.809</v>
      </c>
      <c r="W9" s="40">
        <v>213.96299999999999</v>
      </c>
      <c r="X9" s="40">
        <v>226.93700000000001</v>
      </c>
      <c r="Y9" s="40">
        <v>215.917</v>
      </c>
      <c r="Z9" s="40">
        <v>226.39599999999999</v>
      </c>
      <c r="AA9" s="40">
        <f t="shared" si="4"/>
        <v>218.58600000000001</v>
      </c>
      <c r="AB9" s="40">
        <f t="shared" si="5"/>
        <v>227.38066666666666</v>
      </c>
      <c r="AC9" s="3">
        <f t="shared" si="6"/>
        <v>214.28888888888886</v>
      </c>
      <c r="AD9" s="3">
        <f t="shared" si="7"/>
        <v>218.38555555555556</v>
      </c>
    </row>
    <row r="10" spans="1:38" ht="21" customHeight="1" x14ac:dyDescent="0.25">
      <c r="A10" s="38" t="s">
        <v>0</v>
      </c>
      <c r="B10" s="38" t="s">
        <v>7</v>
      </c>
      <c r="C10" s="39">
        <v>8</v>
      </c>
      <c r="D10" s="39">
        <v>6</v>
      </c>
      <c r="E10" s="40">
        <v>284.39999999999998</v>
      </c>
      <c r="F10" s="40">
        <v>257.3</v>
      </c>
      <c r="G10" s="40">
        <v>281.39999999999998</v>
      </c>
      <c r="H10" s="40">
        <v>256.8</v>
      </c>
      <c r="I10" s="40">
        <v>279.26600000000002</v>
      </c>
      <c r="J10" s="40">
        <v>256.25099999999998</v>
      </c>
      <c r="K10" s="40">
        <v>280.5</v>
      </c>
      <c r="L10" s="40">
        <v>254.1</v>
      </c>
      <c r="M10" s="40">
        <f t="shared" si="0"/>
        <v>281.39150000000001</v>
      </c>
      <c r="N10" s="40">
        <f t="shared" si="1"/>
        <v>256.11275000000001</v>
      </c>
      <c r="O10" s="40">
        <v>65.349999999999994</v>
      </c>
      <c r="P10" s="40">
        <v>95.33</v>
      </c>
      <c r="Q10" s="40">
        <v>69.48</v>
      </c>
      <c r="R10" s="40">
        <v>104.16800000000001</v>
      </c>
      <c r="S10" s="40">
        <f t="shared" si="2"/>
        <v>67.414999999999992</v>
      </c>
      <c r="T10" s="40">
        <f t="shared" si="3"/>
        <v>99.748999999999995</v>
      </c>
      <c r="U10" s="40">
        <v>230.39099999999999</v>
      </c>
      <c r="V10" s="40">
        <v>233.42</v>
      </c>
      <c r="W10" s="40">
        <v>219.07599999999999</v>
      </c>
      <c r="X10" s="40">
        <v>226.94900000000001</v>
      </c>
      <c r="Y10" s="40">
        <v>208.727</v>
      </c>
      <c r="Z10" s="40">
        <v>220.80699999999999</v>
      </c>
      <c r="AA10" s="40">
        <f t="shared" si="4"/>
        <v>219.398</v>
      </c>
      <c r="AB10" s="40">
        <f t="shared" si="5"/>
        <v>227.05866666666668</v>
      </c>
      <c r="AC10" s="3">
        <f t="shared" si="6"/>
        <v>213.17666666666668</v>
      </c>
      <c r="AD10" s="3">
        <f t="shared" si="7"/>
        <v>211.68055555555557</v>
      </c>
      <c r="AE10" s="4"/>
    </row>
    <row r="11" spans="1:38" ht="21" customHeight="1" x14ac:dyDescent="0.25">
      <c r="A11" s="38" t="s">
        <v>37</v>
      </c>
      <c r="B11" s="38" t="s">
        <v>38</v>
      </c>
      <c r="C11" s="39">
        <v>6</v>
      </c>
      <c r="D11" s="39">
        <v>7</v>
      </c>
      <c r="E11" s="40">
        <v>221.23</v>
      </c>
      <c r="F11" s="40">
        <v>209.91</v>
      </c>
      <c r="G11" s="40">
        <v>210.43</v>
      </c>
      <c r="H11" s="40">
        <v>206.94</v>
      </c>
      <c r="I11" s="40">
        <v>209.94</v>
      </c>
      <c r="J11" s="40">
        <v>206.73</v>
      </c>
      <c r="K11" s="40">
        <v>215.04</v>
      </c>
      <c r="L11" s="40">
        <v>206.56</v>
      </c>
      <c r="M11" s="40">
        <f t="shared" si="0"/>
        <v>214.15999999999997</v>
      </c>
      <c r="N11" s="40">
        <f t="shared" si="1"/>
        <v>207.53500000000003</v>
      </c>
      <c r="O11" s="40">
        <v>168.49</v>
      </c>
      <c r="P11" s="40">
        <v>169.02</v>
      </c>
      <c r="Q11" s="40">
        <v>185.92</v>
      </c>
      <c r="R11" s="40">
        <v>187.03</v>
      </c>
      <c r="S11" s="40">
        <f t="shared" si="2"/>
        <v>177.20499999999998</v>
      </c>
      <c r="T11" s="40">
        <f t="shared" si="3"/>
        <v>178.02500000000001</v>
      </c>
      <c r="U11" s="40">
        <v>250.99</v>
      </c>
      <c r="V11" s="40">
        <v>233.81</v>
      </c>
      <c r="W11" s="40">
        <v>253.36</v>
      </c>
      <c r="X11" s="40">
        <v>237.05</v>
      </c>
      <c r="Y11" s="40">
        <v>257.07</v>
      </c>
      <c r="Z11" s="40">
        <v>241.1</v>
      </c>
      <c r="AA11" s="40">
        <f t="shared" si="4"/>
        <v>253.8066666666667</v>
      </c>
      <c r="AB11" s="40">
        <f t="shared" si="5"/>
        <v>237.32000000000002</v>
      </c>
      <c r="AC11" s="3">
        <f t="shared" si="6"/>
        <v>219.16333333333333</v>
      </c>
      <c r="AD11" s="3">
        <f t="shared" si="7"/>
        <v>210.90555555555554</v>
      </c>
    </row>
    <row r="12" spans="1:38" ht="21" customHeight="1" x14ac:dyDescent="0.25">
      <c r="A12" s="38" t="s">
        <v>0</v>
      </c>
      <c r="B12" s="38" t="s">
        <v>4</v>
      </c>
      <c r="C12" s="39">
        <v>9</v>
      </c>
      <c r="D12" s="39">
        <v>8</v>
      </c>
      <c r="E12" s="40">
        <v>216.988</v>
      </c>
      <c r="F12" s="40">
        <v>213.995</v>
      </c>
      <c r="G12" s="40">
        <v>210.62</v>
      </c>
      <c r="H12" s="40">
        <v>205.30199999999999</v>
      </c>
      <c r="I12" s="40">
        <v>209.43600000000001</v>
      </c>
      <c r="J12" s="40">
        <v>204.17500000000001</v>
      </c>
      <c r="K12" s="40">
        <v>212.39599999999999</v>
      </c>
      <c r="L12" s="40">
        <v>208.34299999999999</v>
      </c>
      <c r="M12" s="40">
        <f t="shared" si="0"/>
        <v>212.35999999999999</v>
      </c>
      <c r="N12" s="40">
        <f t="shared" si="1"/>
        <v>207.95374999999999</v>
      </c>
      <c r="O12" s="40">
        <v>160.595</v>
      </c>
      <c r="P12" s="40">
        <v>184.39599999999999</v>
      </c>
      <c r="Q12" s="40">
        <v>174.65600000000001</v>
      </c>
      <c r="R12" s="40">
        <v>200.98099999999999</v>
      </c>
      <c r="S12" s="40">
        <f t="shared" si="2"/>
        <v>167.62549999999999</v>
      </c>
      <c r="T12" s="40">
        <f t="shared" si="3"/>
        <v>192.68849999999998</v>
      </c>
      <c r="U12" s="40">
        <v>204.69300000000001</v>
      </c>
      <c r="V12" s="40">
        <v>223.018</v>
      </c>
      <c r="W12" s="40">
        <v>200.12100000000001</v>
      </c>
      <c r="X12" s="40">
        <v>221.80199999999999</v>
      </c>
      <c r="Y12" s="40">
        <v>196.34</v>
      </c>
      <c r="Z12" s="40">
        <v>222.02199999999999</v>
      </c>
      <c r="AA12" s="40">
        <f t="shared" si="4"/>
        <v>200.38466666666667</v>
      </c>
      <c r="AB12" s="40">
        <f t="shared" si="5"/>
        <v>222.28066666666666</v>
      </c>
      <c r="AC12" s="3">
        <f t="shared" si="6"/>
        <v>198.42722222222221</v>
      </c>
      <c r="AD12" s="3">
        <f t="shared" si="7"/>
        <v>209.33711111111108</v>
      </c>
    </row>
    <row r="13" spans="1:38" ht="21" customHeight="1" x14ac:dyDescent="0.25">
      <c r="A13" s="38" t="s">
        <v>0</v>
      </c>
      <c r="B13" s="38" t="s">
        <v>96</v>
      </c>
      <c r="C13" s="39">
        <v>26</v>
      </c>
      <c r="D13" s="39">
        <v>9</v>
      </c>
      <c r="E13" s="40">
        <v>163.35300000000001</v>
      </c>
      <c r="F13" s="40">
        <v>189.94900000000001</v>
      </c>
      <c r="G13" s="40">
        <v>153.035</v>
      </c>
      <c r="H13" s="40">
        <v>192.804</v>
      </c>
      <c r="I13" s="40">
        <v>152.499</v>
      </c>
      <c r="J13" s="40">
        <v>184.624</v>
      </c>
      <c r="K13" s="40">
        <v>157.44999999999999</v>
      </c>
      <c r="L13" s="40">
        <v>188.92599999999999</v>
      </c>
      <c r="M13" s="40">
        <f t="shared" si="0"/>
        <v>156.58425</v>
      </c>
      <c r="N13" s="40">
        <f t="shared" si="1"/>
        <v>189.07575000000003</v>
      </c>
      <c r="O13" s="40">
        <v>130</v>
      </c>
      <c r="P13" s="40">
        <v>182.452</v>
      </c>
      <c r="Q13" s="40">
        <v>144.398</v>
      </c>
      <c r="R13" s="40">
        <v>192.83699999999999</v>
      </c>
      <c r="S13" s="40">
        <f t="shared" si="2"/>
        <v>137.19900000000001</v>
      </c>
      <c r="T13" s="40">
        <f t="shared" si="3"/>
        <v>187.64449999999999</v>
      </c>
      <c r="U13" s="40">
        <v>178.04</v>
      </c>
      <c r="V13" s="40">
        <v>219.65199999999999</v>
      </c>
      <c r="W13" s="40">
        <v>177.88300000000001</v>
      </c>
      <c r="X13" s="40">
        <v>224.495</v>
      </c>
      <c r="Y13" s="40">
        <v>179.446</v>
      </c>
      <c r="Z13" s="40">
        <v>230.34100000000001</v>
      </c>
      <c r="AA13" s="40">
        <f t="shared" si="4"/>
        <v>178.45633333333333</v>
      </c>
      <c r="AB13" s="40">
        <f t="shared" si="5"/>
        <v>224.82933333333335</v>
      </c>
      <c r="AC13" s="3">
        <f t="shared" si="6"/>
        <v>159.5671111111111</v>
      </c>
      <c r="AD13" s="3">
        <f t="shared" si="7"/>
        <v>200.67555555555555</v>
      </c>
    </row>
    <row r="14" spans="1:38" s="25" customFormat="1" ht="21" customHeight="1" x14ac:dyDescent="0.25">
      <c r="A14" s="38" t="s">
        <v>0</v>
      </c>
      <c r="B14" s="38" t="s">
        <v>8</v>
      </c>
      <c r="C14" s="39">
        <v>3</v>
      </c>
      <c r="D14" s="39">
        <v>10</v>
      </c>
      <c r="E14" s="40">
        <v>243.27</v>
      </c>
      <c r="F14" s="40">
        <v>208.3</v>
      </c>
      <c r="G14" s="40">
        <v>241.73</v>
      </c>
      <c r="H14" s="40">
        <v>205</v>
      </c>
      <c r="I14" s="40">
        <v>240.73</v>
      </c>
      <c r="J14" s="40">
        <v>204.73</v>
      </c>
      <c r="K14" s="40">
        <v>240.47</v>
      </c>
      <c r="L14" s="40">
        <v>205.07</v>
      </c>
      <c r="M14" s="40">
        <f t="shared" si="0"/>
        <v>241.55</v>
      </c>
      <c r="N14" s="40">
        <f t="shared" si="1"/>
        <v>205.77499999999998</v>
      </c>
      <c r="O14" s="40">
        <v>188.3</v>
      </c>
      <c r="P14" s="40">
        <v>182.96</v>
      </c>
      <c r="Q14" s="40">
        <v>202.96</v>
      </c>
      <c r="R14" s="40">
        <v>194.3</v>
      </c>
      <c r="S14" s="40">
        <f t="shared" si="2"/>
        <v>195.63</v>
      </c>
      <c r="T14" s="40">
        <f t="shared" si="3"/>
        <v>188.63</v>
      </c>
      <c r="U14" s="40">
        <v>243.26</v>
      </c>
      <c r="V14" s="40">
        <v>208.7</v>
      </c>
      <c r="W14" s="40">
        <v>251.03</v>
      </c>
      <c r="X14" s="40">
        <v>208.81</v>
      </c>
      <c r="Y14" s="40">
        <v>261.02999999999997</v>
      </c>
      <c r="Z14" s="40">
        <v>182.96</v>
      </c>
      <c r="AA14" s="40">
        <f t="shared" si="4"/>
        <v>251.77333333333331</v>
      </c>
      <c r="AB14" s="40">
        <f t="shared" si="5"/>
        <v>200.15666666666667</v>
      </c>
      <c r="AC14" s="48">
        <f t="shared" si="6"/>
        <v>234.7533333333333</v>
      </c>
      <c r="AD14" s="48">
        <f t="shared" si="7"/>
        <v>200.0922222222222</v>
      </c>
    </row>
    <row r="15" spans="1:38" ht="21" customHeight="1" x14ac:dyDescent="0.25">
      <c r="A15" s="38" t="s">
        <v>18</v>
      </c>
      <c r="B15" s="38" t="s">
        <v>21</v>
      </c>
      <c r="C15" s="39">
        <v>10</v>
      </c>
      <c r="D15" s="39">
        <v>11</v>
      </c>
      <c r="E15" s="40">
        <v>188.45</v>
      </c>
      <c r="F15" s="40">
        <v>180.95099999999999</v>
      </c>
      <c r="G15" s="40">
        <v>168.90299999999999</v>
      </c>
      <c r="H15" s="40">
        <v>166.13499999999999</v>
      </c>
      <c r="I15" s="40">
        <v>167.095</v>
      </c>
      <c r="J15" s="40">
        <v>164.56899999999999</v>
      </c>
      <c r="K15" s="40">
        <v>178.93</v>
      </c>
      <c r="L15" s="40">
        <v>173.09800000000001</v>
      </c>
      <c r="M15" s="40">
        <f t="shared" si="0"/>
        <v>175.84449999999998</v>
      </c>
      <c r="N15" s="40">
        <f t="shared" si="1"/>
        <v>171.18824999999998</v>
      </c>
      <c r="O15" s="40">
        <v>194.53700000000001</v>
      </c>
      <c r="P15" s="40">
        <v>211.70599999999999</v>
      </c>
      <c r="Q15" s="40">
        <v>206.39599999999999</v>
      </c>
      <c r="R15" s="40">
        <v>222.02199999999999</v>
      </c>
      <c r="S15" s="40">
        <f t="shared" si="2"/>
        <v>200.4665</v>
      </c>
      <c r="T15" s="40">
        <f t="shared" si="3"/>
        <v>216.86399999999998</v>
      </c>
      <c r="U15" s="40">
        <v>208.51499999999999</v>
      </c>
      <c r="V15" s="40">
        <v>201.66300000000001</v>
      </c>
      <c r="W15" s="40">
        <v>211.15</v>
      </c>
      <c r="X15" s="40">
        <v>205.94</v>
      </c>
      <c r="Y15" s="40">
        <v>216.19300000000001</v>
      </c>
      <c r="Z15" s="40">
        <v>213.56100000000001</v>
      </c>
      <c r="AA15" s="40">
        <f t="shared" si="4"/>
        <v>211.95266666666666</v>
      </c>
      <c r="AB15" s="40">
        <f t="shared" si="5"/>
        <v>207.05466666666666</v>
      </c>
      <c r="AC15" s="3">
        <f t="shared" si="6"/>
        <v>193.35211111111113</v>
      </c>
      <c r="AD15" s="3">
        <f t="shared" si="7"/>
        <v>193.29388888888889</v>
      </c>
    </row>
    <row r="16" spans="1:38" ht="21" customHeight="1" x14ac:dyDescent="0.25">
      <c r="A16" s="38" t="s">
        <v>0</v>
      </c>
      <c r="B16" s="38" t="s">
        <v>9</v>
      </c>
      <c r="C16" s="39">
        <v>14</v>
      </c>
      <c r="D16" s="39">
        <v>12</v>
      </c>
      <c r="E16" s="40">
        <v>198.97</v>
      </c>
      <c r="F16" s="40">
        <v>198.13</v>
      </c>
      <c r="G16" s="40">
        <v>193.19</v>
      </c>
      <c r="H16" s="40">
        <v>197</v>
      </c>
      <c r="I16" s="40">
        <v>192.6</v>
      </c>
      <c r="J16" s="40">
        <v>197.34</v>
      </c>
      <c r="K16" s="40">
        <v>194.41</v>
      </c>
      <c r="L16" s="40">
        <v>195.53</v>
      </c>
      <c r="M16" s="40">
        <f t="shared" si="0"/>
        <v>194.79249999999999</v>
      </c>
      <c r="N16" s="40">
        <f t="shared" si="1"/>
        <v>197</v>
      </c>
      <c r="O16" s="40">
        <v>153.72</v>
      </c>
      <c r="P16" s="40">
        <v>166.05</v>
      </c>
      <c r="Q16" s="40">
        <v>164.27</v>
      </c>
      <c r="R16" s="40">
        <v>178.35</v>
      </c>
      <c r="S16" s="40">
        <f t="shared" si="2"/>
        <v>158.995</v>
      </c>
      <c r="T16" s="40">
        <f t="shared" si="3"/>
        <v>172.2</v>
      </c>
      <c r="U16" s="40">
        <v>188.61</v>
      </c>
      <c r="V16" s="40">
        <v>200.92</v>
      </c>
      <c r="W16" s="40">
        <v>185.54</v>
      </c>
      <c r="X16" s="40">
        <v>200.95</v>
      </c>
      <c r="Y16" s="40">
        <v>183.83</v>
      </c>
      <c r="Z16" s="40">
        <v>202.71</v>
      </c>
      <c r="AA16" s="40">
        <f t="shared" si="4"/>
        <v>185.99333333333334</v>
      </c>
      <c r="AB16" s="40">
        <f t="shared" si="5"/>
        <v>201.52666666666667</v>
      </c>
      <c r="AC16" s="3">
        <f t="shared" si="6"/>
        <v>183.90444444444444</v>
      </c>
      <c r="AD16" s="3">
        <f t="shared" si="7"/>
        <v>192.99777777777777</v>
      </c>
    </row>
    <row r="17" spans="1:30" ht="21" customHeight="1" x14ac:dyDescent="0.25">
      <c r="A17" s="38" t="s">
        <v>0</v>
      </c>
      <c r="B17" s="38" t="s">
        <v>3</v>
      </c>
      <c r="C17" s="39" t="s">
        <v>143</v>
      </c>
      <c r="D17" s="39">
        <v>13</v>
      </c>
      <c r="E17" s="40"/>
      <c r="F17" s="40">
        <v>190.49600000000001</v>
      </c>
      <c r="G17" s="40"/>
      <c r="H17" s="40">
        <v>187.05099999999999</v>
      </c>
      <c r="I17" s="40"/>
      <c r="J17" s="40">
        <v>186.95500000000001</v>
      </c>
      <c r="K17" s="40"/>
      <c r="L17" s="40">
        <v>186.94900000000001</v>
      </c>
      <c r="M17" s="40">
        <f t="shared" si="0"/>
        <v>0</v>
      </c>
      <c r="N17" s="40">
        <f t="shared" si="1"/>
        <v>187.86275000000001</v>
      </c>
      <c r="O17" s="40"/>
      <c r="P17" s="40">
        <v>193.53399999999999</v>
      </c>
      <c r="Q17" s="40"/>
      <c r="R17" s="40">
        <v>202.80699999999999</v>
      </c>
      <c r="S17" s="40">
        <f t="shared" si="2"/>
        <v>0</v>
      </c>
      <c r="T17" s="40">
        <f t="shared" si="3"/>
        <v>198.1705</v>
      </c>
      <c r="U17" s="40"/>
      <c r="V17" s="40">
        <v>194.27600000000001</v>
      </c>
      <c r="W17" s="40"/>
      <c r="X17" s="40">
        <v>193.816</v>
      </c>
      <c r="Y17" s="40"/>
      <c r="Z17" s="40">
        <v>195.10499999999999</v>
      </c>
      <c r="AA17" s="40">
        <f t="shared" si="4"/>
        <v>0</v>
      </c>
      <c r="AB17" s="40">
        <f t="shared" si="5"/>
        <v>194.399</v>
      </c>
      <c r="AC17" s="3">
        <f t="shared" si="6"/>
        <v>0</v>
      </c>
      <c r="AD17" s="3">
        <f t="shared" si="7"/>
        <v>192.33211111111112</v>
      </c>
    </row>
    <row r="18" spans="1:30" ht="21" customHeight="1" x14ac:dyDescent="0.25">
      <c r="A18" s="38" t="s">
        <v>0</v>
      </c>
      <c r="B18" s="38" t="s">
        <v>108</v>
      </c>
      <c r="C18" s="39" t="s">
        <v>143</v>
      </c>
      <c r="D18" s="39">
        <v>14</v>
      </c>
      <c r="E18" s="40"/>
      <c r="F18" s="40">
        <v>180.96</v>
      </c>
      <c r="G18" s="40"/>
      <c r="H18" s="40">
        <v>171.66</v>
      </c>
      <c r="I18" s="40"/>
      <c r="J18" s="40">
        <v>171.07</v>
      </c>
      <c r="K18" s="40"/>
      <c r="L18" s="40">
        <v>175.77</v>
      </c>
      <c r="M18" s="40">
        <f t="shared" si="0"/>
        <v>0</v>
      </c>
      <c r="N18" s="40">
        <f t="shared" si="1"/>
        <v>174.86500000000001</v>
      </c>
      <c r="O18" s="40"/>
      <c r="P18" s="40">
        <v>204.92</v>
      </c>
      <c r="Q18" s="40"/>
      <c r="R18" s="40">
        <v>214.37</v>
      </c>
      <c r="S18" s="40">
        <f t="shared" si="2"/>
        <v>0</v>
      </c>
      <c r="T18" s="40">
        <f t="shared" si="3"/>
        <v>209.64499999999998</v>
      </c>
      <c r="U18" s="40"/>
      <c r="V18" s="40">
        <v>191.3</v>
      </c>
      <c r="W18" s="40"/>
      <c r="X18" s="40">
        <v>197.77</v>
      </c>
      <c r="Y18" s="40"/>
      <c r="Z18" s="40">
        <v>207.98</v>
      </c>
      <c r="AA18" s="40">
        <f t="shared" si="4"/>
        <v>0</v>
      </c>
      <c r="AB18" s="40">
        <f t="shared" si="5"/>
        <v>199.01666666666668</v>
      </c>
      <c r="AC18" s="3">
        <f t="shared" si="6"/>
        <v>0</v>
      </c>
      <c r="AD18" s="3">
        <f t="shared" si="7"/>
        <v>190.64444444444445</v>
      </c>
    </row>
    <row r="19" spans="1:30" ht="21" customHeight="1" x14ac:dyDescent="0.25">
      <c r="A19" s="38" t="s">
        <v>18</v>
      </c>
      <c r="B19" s="38" t="s">
        <v>31</v>
      </c>
      <c r="C19" s="39">
        <v>20</v>
      </c>
      <c r="D19" s="39">
        <v>15</v>
      </c>
      <c r="E19" s="40">
        <v>172.8</v>
      </c>
      <c r="F19" s="40">
        <v>195.03399999999999</v>
      </c>
      <c r="G19" s="40">
        <v>168.46600000000001</v>
      </c>
      <c r="H19" s="40">
        <v>193.03800000000001</v>
      </c>
      <c r="I19" s="40">
        <v>169.13300000000001</v>
      </c>
      <c r="J19" s="40">
        <v>193.71899999999999</v>
      </c>
      <c r="K19" s="40">
        <v>167.46600000000001</v>
      </c>
      <c r="L19" s="40">
        <v>192.03200000000001</v>
      </c>
      <c r="M19" s="40">
        <f t="shared" si="0"/>
        <v>169.46625</v>
      </c>
      <c r="N19" s="40">
        <f t="shared" si="1"/>
        <v>193.45574999999999</v>
      </c>
      <c r="O19" s="40">
        <v>169</v>
      </c>
      <c r="P19" s="40">
        <v>173.25399999999999</v>
      </c>
      <c r="Q19" s="40">
        <v>180.43299999999999</v>
      </c>
      <c r="R19" s="40">
        <v>185.02799999999999</v>
      </c>
      <c r="S19" s="40">
        <f t="shared" si="2"/>
        <v>174.7165</v>
      </c>
      <c r="T19" s="40">
        <f t="shared" si="3"/>
        <v>179.14099999999999</v>
      </c>
      <c r="U19" s="40">
        <v>161.833</v>
      </c>
      <c r="V19" s="40">
        <v>188.077</v>
      </c>
      <c r="W19" s="40">
        <v>161.63300000000001</v>
      </c>
      <c r="X19" s="40">
        <v>188.30500000000001</v>
      </c>
      <c r="Y19" s="40">
        <v>164.5</v>
      </c>
      <c r="Z19" s="40">
        <v>191.06700000000001</v>
      </c>
      <c r="AA19" s="40">
        <f t="shared" si="4"/>
        <v>162.65533333333335</v>
      </c>
      <c r="AB19" s="40">
        <f t="shared" si="5"/>
        <v>189.14966666666669</v>
      </c>
      <c r="AC19" s="3">
        <f t="shared" si="6"/>
        <v>168.36266666666668</v>
      </c>
      <c r="AD19" s="3">
        <f t="shared" si="7"/>
        <v>188.83933333333334</v>
      </c>
    </row>
    <row r="20" spans="1:30" ht="21" customHeight="1" x14ac:dyDescent="0.25">
      <c r="A20" s="38" t="s">
        <v>43</v>
      </c>
      <c r="B20" s="38" t="s">
        <v>45</v>
      </c>
      <c r="C20" s="39">
        <v>11</v>
      </c>
      <c r="D20" s="39">
        <v>16</v>
      </c>
      <c r="E20" s="40">
        <v>195.79900000000001</v>
      </c>
      <c r="F20" s="40">
        <v>192.2</v>
      </c>
      <c r="G20" s="40">
        <v>186.369</v>
      </c>
      <c r="H20" s="40">
        <v>197.1</v>
      </c>
      <c r="I20" s="40">
        <v>185.55199999999999</v>
      </c>
      <c r="J20" s="40">
        <v>197.35</v>
      </c>
      <c r="K20" s="40">
        <v>189.97200000000001</v>
      </c>
      <c r="L20" s="40">
        <v>196.11</v>
      </c>
      <c r="M20" s="40">
        <f t="shared" si="0"/>
        <v>189.423</v>
      </c>
      <c r="N20" s="40">
        <f t="shared" si="1"/>
        <v>195.69</v>
      </c>
      <c r="O20" s="40">
        <v>185.405</v>
      </c>
      <c r="P20" s="40">
        <v>174.63200000000001</v>
      </c>
      <c r="Q20" s="40">
        <v>197.49199999999999</v>
      </c>
      <c r="R20" s="40">
        <v>189.61099999999999</v>
      </c>
      <c r="S20" s="40">
        <f t="shared" si="2"/>
        <v>191.4485</v>
      </c>
      <c r="T20" s="40">
        <f t="shared" si="3"/>
        <v>182.1215</v>
      </c>
      <c r="U20" s="40">
        <v>197.35599999999999</v>
      </c>
      <c r="V20" s="40">
        <v>179.34</v>
      </c>
      <c r="W20" s="40">
        <v>197.20699999999999</v>
      </c>
      <c r="X20" s="40">
        <v>175.24199999999999</v>
      </c>
      <c r="Y20" s="40">
        <v>199.22800000000001</v>
      </c>
      <c r="Z20" s="40">
        <v>173.553</v>
      </c>
      <c r="AA20" s="40">
        <f t="shared" si="4"/>
        <v>197.93033333333332</v>
      </c>
      <c r="AB20" s="40">
        <f t="shared" si="5"/>
        <v>176.04499999999999</v>
      </c>
      <c r="AC20" s="3">
        <f t="shared" si="6"/>
        <v>192.70888888888891</v>
      </c>
      <c r="AD20" s="3">
        <f t="shared" si="7"/>
        <v>186.12644444444445</v>
      </c>
    </row>
    <row r="21" spans="1:30" ht="21" customHeight="1" x14ac:dyDescent="0.25">
      <c r="A21" s="38" t="s">
        <v>43</v>
      </c>
      <c r="B21" s="38" t="s">
        <v>47</v>
      </c>
      <c r="C21" s="39">
        <v>15</v>
      </c>
      <c r="D21" s="39">
        <v>17</v>
      </c>
      <c r="E21" s="40">
        <v>150.6</v>
      </c>
      <c r="F21" s="40">
        <v>179.7</v>
      </c>
      <c r="G21" s="40">
        <v>167.8</v>
      </c>
      <c r="H21" s="40">
        <v>171.6</v>
      </c>
      <c r="I21" s="40">
        <v>168</v>
      </c>
      <c r="J21" s="40">
        <v>171</v>
      </c>
      <c r="K21" s="40">
        <v>169.6</v>
      </c>
      <c r="L21" s="40">
        <v>174.4</v>
      </c>
      <c r="M21" s="40">
        <f t="shared" si="0"/>
        <v>164</v>
      </c>
      <c r="N21" s="40">
        <f t="shared" si="1"/>
        <v>174.17499999999998</v>
      </c>
      <c r="O21" s="40">
        <v>169.2</v>
      </c>
      <c r="P21" s="40">
        <v>172</v>
      </c>
      <c r="Q21" s="40">
        <v>183</v>
      </c>
      <c r="R21" s="40">
        <v>185.7</v>
      </c>
      <c r="S21" s="40">
        <f t="shared" si="2"/>
        <v>176.1</v>
      </c>
      <c r="T21" s="40">
        <f t="shared" si="3"/>
        <v>178.85</v>
      </c>
      <c r="U21" s="40">
        <v>186</v>
      </c>
      <c r="V21" s="40">
        <v>199.5</v>
      </c>
      <c r="W21" s="40">
        <v>200.6</v>
      </c>
      <c r="X21" s="40">
        <v>203.7</v>
      </c>
      <c r="Y21" s="40">
        <v>207.9</v>
      </c>
      <c r="Z21" s="40">
        <v>210.2</v>
      </c>
      <c r="AA21" s="40">
        <f t="shared" si="4"/>
        <v>198.16666666666666</v>
      </c>
      <c r="AB21" s="40">
        <f t="shared" si="5"/>
        <v>204.46666666666667</v>
      </c>
      <c r="AC21" s="3">
        <f t="shared" si="6"/>
        <v>178.07777777777778</v>
      </c>
      <c r="AD21" s="3">
        <f t="shared" si="7"/>
        <v>185.3111111111111</v>
      </c>
    </row>
    <row r="22" spans="1:30" ht="21" customHeight="1" x14ac:dyDescent="0.25">
      <c r="A22" s="38" t="s">
        <v>0</v>
      </c>
      <c r="B22" s="38" t="s">
        <v>10</v>
      </c>
      <c r="C22" s="39">
        <v>16</v>
      </c>
      <c r="D22" s="39">
        <v>18</v>
      </c>
      <c r="E22" s="40">
        <v>172</v>
      </c>
      <c r="F22" s="40">
        <v>175</v>
      </c>
      <c r="G22" s="40">
        <v>163</v>
      </c>
      <c r="H22" s="40">
        <v>166</v>
      </c>
      <c r="I22" s="40">
        <v>163</v>
      </c>
      <c r="J22" s="40">
        <v>166</v>
      </c>
      <c r="K22" s="40">
        <v>166</v>
      </c>
      <c r="L22" s="40">
        <v>169</v>
      </c>
      <c r="M22" s="40">
        <f t="shared" si="0"/>
        <v>166</v>
      </c>
      <c r="N22" s="40">
        <f t="shared" si="1"/>
        <v>169</v>
      </c>
      <c r="O22" s="40">
        <v>165</v>
      </c>
      <c r="P22" s="40">
        <v>186</v>
      </c>
      <c r="Q22" s="40">
        <v>170</v>
      </c>
      <c r="R22" s="40">
        <v>197</v>
      </c>
      <c r="S22" s="40">
        <f t="shared" si="2"/>
        <v>167.5</v>
      </c>
      <c r="T22" s="40">
        <f t="shared" si="3"/>
        <v>191.5</v>
      </c>
      <c r="U22" s="40">
        <v>191</v>
      </c>
      <c r="V22" s="40">
        <v>187</v>
      </c>
      <c r="W22" s="40">
        <v>200</v>
      </c>
      <c r="X22" s="40">
        <v>190</v>
      </c>
      <c r="Y22" s="40">
        <v>164</v>
      </c>
      <c r="Z22" s="40">
        <v>195</v>
      </c>
      <c r="AA22" s="40">
        <f t="shared" si="4"/>
        <v>185</v>
      </c>
      <c r="AB22" s="40">
        <f t="shared" si="5"/>
        <v>190.66666666666666</v>
      </c>
      <c r="AC22" s="3">
        <f t="shared" si="6"/>
        <v>172.66666666666666</v>
      </c>
      <c r="AD22" s="3">
        <f t="shared" si="7"/>
        <v>181.22222222222223</v>
      </c>
    </row>
    <row r="23" spans="1:30" ht="21" customHeight="1" x14ac:dyDescent="0.25">
      <c r="A23" s="38" t="s">
        <v>18</v>
      </c>
      <c r="B23" s="38" t="s">
        <v>118</v>
      </c>
      <c r="C23" s="39">
        <v>19</v>
      </c>
      <c r="D23" s="39">
        <v>19</v>
      </c>
      <c r="E23" s="40">
        <v>171.4</v>
      </c>
      <c r="F23" s="40">
        <v>168.7</v>
      </c>
      <c r="G23" s="40">
        <v>165.6</v>
      </c>
      <c r="H23" s="40">
        <v>164.4</v>
      </c>
      <c r="I23" s="40">
        <v>165.84800000000001</v>
      </c>
      <c r="J23" s="40">
        <v>165.84399999999999</v>
      </c>
      <c r="K23" s="40">
        <v>166.01</v>
      </c>
      <c r="L23" s="40">
        <v>164.68</v>
      </c>
      <c r="M23" s="40">
        <f t="shared" si="0"/>
        <v>167.21449999999999</v>
      </c>
      <c r="N23" s="40">
        <f t="shared" si="1"/>
        <v>165.90600000000001</v>
      </c>
      <c r="O23" s="40">
        <v>195.02500000000001</v>
      </c>
      <c r="P23" s="40">
        <v>191.947</v>
      </c>
      <c r="Q23" s="40">
        <v>200.47300000000001</v>
      </c>
      <c r="R23" s="40">
        <v>199.25</v>
      </c>
      <c r="S23" s="40">
        <f t="shared" si="2"/>
        <v>197.74900000000002</v>
      </c>
      <c r="T23" s="40">
        <f t="shared" si="3"/>
        <v>195.5985</v>
      </c>
      <c r="U23" s="40">
        <v>153.51900000000001</v>
      </c>
      <c r="V23" s="40">
        <v>177.30500000000001</v>
      </c>
      <c r="W23" s="40">
        <v>155.899</v>
      </c>
      <c r="X23" s="40">
        <v>182.381</v>
      </c>
      <c r="Y23" s="40">
        <v>162.495</v>
      </c>
      <c r="Z23" s="40">
        <v>190.69900000000001</v>
      </c>
      <c r="AA23" s="40">
        <f t="shared" si="4"/>
        <v>157.30433333333335</v>
      </c>
      <c r="AB23" s="40">
        <f t="shared" si="5"/>
        <v>183.46166666666667</v>
      </c>
      <c r="AC23" s="3">
        <f t="shared" si="6"/>
        <v>170.69655555555553</v>
      </c>
      <c r="AD23" s="3">
        <f t="shared" si="7"/>
        <v>178.35622222222224</v>
      </c>
    </row>
    <row r="24" spans="1:30" ht="21" customHeight="1" x14ac:dyDescent="0.25">
      <c r="A24" s="38" t="s">
        <v>18</v>
      </c>
      <c r="B24" s="38" t="s">
        <v>119</v>
      </c>
      <c r="C24" s="39">
        <v>17</v>
      </c>
      <c r="D24" s="39">
        <v>20</v>
      </c>
      <c r="E24" s="40">
        <v>169.82499999999999</v>
      </c>
      <c r="F24" s="40">
        <v>163.55699999999999</v>
      </c>
      <c r="G24" s="40">
        <v>165.10900000000001</v>
      </c>
      <c r="H24" s="40">
        <v>155.25299999999999</v>
      </c>
      <c r="I24" s="40">
        <v>165.815</v>
      </c>
      <c r="J24" s="40">
        <v>155.69</v>
      </c>
      <c r="K24" s="40">
        <v>165.92500000000001</v>
      </c>
      <c r="L24" s="40">
        <v>158.41999999999999</v>
      </c>
      <c r="M24" s="40">
        <f t="shared" si="0"/>
        <v>166.66849999999999</v>
      </c>
      <c r="N24" s="40">
        <f t="shared" si="1"/>
        <v>158.22999999999999</v>
      </c>
      <c r="O24" s="40">
        <v>181.47499999999999</v>
      </c>
      <c r="P24" s="40">
        <v>188.04599999999999</v>
      </c>
      <c r="Q24" s="40">
        <v>189.04599999999999</v>
      </c>
      <c r="R24" s="40">
        <v>200.21700000000001</v>
      </c>
      <c r="S24" s="40">
        <f t="shared" si="2"/>
        <v>185.26049999999998</v>
      </c>
      <c r="T24" s="40">
        <f t="shared" si="3"/>
        <v>194.13150000000002</v>
      </c>
      <c r="U24" s="40">
        <v>165.86600000000001</v>
      </c>
      <c r="V24" s="40">
        <v>180.81</v>
      </c>
      <c r="W24" s="40">
        <v>168.06</v>
      </c>
      <c r="X24" s="40">
        <v>186.42599999999999</v>
      </c>
      <c r="Y24" s="40">
        <v>173.52699999999999</v>
      </c>
      <c r="Z24" s="40">
        <v>195.49</v>
      </c>
      <c r="AA24" s="40">
        <f t="shared" si="4"/>
        <v>169.15100000000001</v>
      </c>
      <c r="AB24" s="40">
        <f t="shared" si="5"/>
        <v>187.57533333333333</v>
      </c>
      <c r="AC24" s="3">
        <f t="shared" si="6"/>
        <v>171.62755555555555</v>
      </c>
      <c r="AD24" s="3">
        <f t="shared" si="7"/>
        <v>175.98988888888888</v>
      </c>
    </row>
    <row r="25" spans="1:30" ht="21" customHeight="1" x14ac:dyDescent="0.25">
      <c r="A25" s="38" t="s">
        <v>18</v>
      </c>
      <c r="B25" s="38" t="s">
        <v>109</v>
      </c>
      <c r="C25" s="39" t="s">
        <v>143</v>
      </c>
      <c r="D25" s="39">
        <v>21</v>
      </c>
      <c r="E25" s="40"/>
      <c r="F25" s="40">
        <v>164.2</v>
      </c>
      <c r="G25" s="40"/>
      <c r="H25" s="40">
        <v>160</v>
      </c>
      <c r="I25" s="40"/>
      <c r="J25" s="40">
        <v>162.08799999999999</v>
      </c>
      <c r="K25" s="40"/>
      <c r="L25" s="40">
        <v>161.27000000000001</v>
      </c>
      <c r="M25" s="40">
        <f t="shared" si="0"/>
        <v>0</v>
      </c>
      <c r="N25" s="40">
        <f t="shared" si="1"/>
        <v>161.8895</v>
      </c>
      <c r="O25" s="40"/>
      <c r="P25" s="40">
        <v>224.44</v>
      </c>
      <c r="Q25" s="40"/>
      <c r="R25" s="40">
        <v>225.9</v>
      </c>
      <c r="S25" s="40">
        <f t="shared" si="2"/>
        <v>0</v>
      </c>
      <c r="T25" s="40">
        <f t="shared" si="3"/>
        <v>225.17000000000002</v>
      </c>
      <c r="U25" s="40"/>
      <c r="V25" s="40">
        <v>153.578</v>
      </c>
      <c r="W25" s="40"/>
      <c r="X25" s="40">
        <v>159.02099999999999</v>
      </c>
      <c r="Y25" s="40"/>
      <c r="Z25" s="40">
        <v>169.82900000000001</v>
      </c>
      <c r="AA25" s="40">
        <f t="shared" si="4"/>
        <v>0</v>
      </c>
      <c r="AB25" s="40">
        <f t="shared" si="5"/>
        <v>160.80933333333334</v>
      </c>
      <c r="AC25" s="3">
        <f t="shared" si="6"/>
        <v>0</v>
      </c>
      <c r="AD25" s="3">
        <f t="shared" si="7"/>
        <v>175.59177777777779</v>
      </c>
    </row>
    <row r="26" spans="1:30" ht="21" customHeight="1" x14ac:dyDescent="0.25">
      <c r="A26" s="38" t="s">
        <v>59</v>
      </c>
      <c r="B26" s="38" t="s">
        <v>120</v>
      </c>
      <c r="C26" s="39">
        <v>29</v>
      </c>
      <c r="D26" s="39">
        <v>22</v>
      </c>
      <c r="E26" s="40">
        <v>154.32</v>
      </c>
      <c r="F26" s="40">
        <v>171.18</v>
      </c>
      <c r="G26" s="40">
        <v>123.07</v>
      </c>
      <c r="H26" s="40">
        <v>170.71</v>
      </c>
      <c r="I26" s="40">
        <v>120.09</v>
      </c>
      <c r="J26" s="40">
        <v>171.52</v>
      </c>
      <c r="K26" s="40">
        <v>140.35</v>
      </c>
      <c r="L26" s="40">
        <v>169.21</v>
      </c>
      <c r="M26" s="40">
        <f t="shared" si="0"/>
        <v>134.45750000000001</v>
      </c>
      <c r="N26" s="40">
        <f t="shared" si="1"/>
        <v>170.655</v>
      </c>
      <c r="O26" s="40">
        <v>159.16999999999999</v>
      </c>
      <c r="P26" s="40">
        <v>185.3</v>
      </c>
      <c r="Q26" s="40">
        <v>173.95</v>
      </c>
      <c r="R26" s="40">
        <v>195.44</v>
      </c>
      <c r="S26" s="40">
        <f t="shared" si="2"/>
        <v>166.56</v>
      </c>
      <c r="T26" s="40">
        <f t="shared" si="3"/>
        <v>190.37</v>
      </c>
      <c r="U26" s="40">
        <v>170.58</v>
      </c>
      <c r="V26" s="40">
        <v>164.95400000000001</v>
      </c>
      <c r="W26" s="40">
        <v>177.22</v>
      </c>
      <c r="X26" s="40">
        <v>170.76</v>
      </c>
      <c r="Y26" s="40">
        <v>187.6</v>
      </c>
      <c r="Z26" s="40">
        <v>180.95</v>
      </c>
      <c r="AA26" s="40">
        <f t="shared" si="4"/>
        <v>178.46666666666667</v>
      </c>
      <c r="AB26" s="40">
        <f t="shared" si="5"/>
        <v>172.22133333333332</v>
      </c>
      <c r="AC26" s="3">
        <f t="shared" si="6"/>
        <v>156.26111111111109</v>
      </c>
      <c r="AD26" s="3">
        <f t="shared" si="7"/>
        <v>175.55822222222224</v>
      </c>
    </row>
    <row r="27" spans="1:30" ht="21" customHeight="1" x14ac:dyDescent="0.25">
      <c r="A27" s="38" t="s">
        <v>0</v>
      </c>
      <c r="B27" s="38" t="s">
        <v>112</v>
      </c>
      <c r="C27" s="39">
        <v>24</v>
      </c>
      <c r="D27" s="39">
        <v>23</v>
      </c>
      <c r="E27" s="40">
        <v>167.87100000000001</v>
      </c>
      <c r="F27" s="40">
        <v>172.3</v>
      </c>
      <c r="G27" s="40">
        <v>159.42099999999999</v>
      </c>
      <c r="H27" s="40">
        <v>165.65</v>
      </c>
      <c r="I27" s="40">
        <v>159.86000000000001</v>
      </c>
      <c r="J27" s="40">
        <v>165.273</v>
      </c>
      <c r="K27" s="40">
        <v>162.23599999999999</v>
      </c>
      <c r="L27" s="40">
        <v>167.85</v>
      </c>
      <c r="M27" s="40">
        <f t="shared" si="0"/>
        <v>162.34700000000001</v>
      </c>
      <c r="N27" s="40">
        <f t="shared" si="1"/>
        <v>167.76825000000002</v>
      </c>
      <c r="O27" s="40">
        <v>168.47</v>
      </c>
      <c r="P27" s="40">
        <v>178.86</v>
      </c>
      <c r="Q27" s="40">
        <v>176.28</v>
      </c>
      <c r="R27" s="40">
        <v>188.048</v>
      </c>
      <c r="S27" s="40">
        <f t="shared" si="2"/>
        <v>172.375</v>
      </c>
      <c r="T27" s="40">
        <f t="shared" si="3"/>
        <v>183.45400000000001</v>
      </c>
      <c r="U27" s="40">
        <v>164.584</v>
      </c>
      <c r="V27" s="40">
        <v>170.51900000000001</v>
      </c>
      <c r="W27" s="40">
        <v>166.24600000000001</v>
      </c>
      <c r="X27" s="40">
        <v>174.345</v>
      </c>
      <c r="Y27" s="40">
        <v>171.34700000000001</v>
      </c>
      <c r="Z27" s="40">
        <v>182.06899999999999</v>
      </c>
      <c r="AA27" s="40">
        <f t="shared" si="4"/>
        <v>167.39233333333334</v>
      </c>
      <c r="AB27" s="40">
        <f t="shared" si="5"/>
        <v>175.64433333333332</v>
      </c>
      <c r="AC27" s="3">
        <f t="shared" si="6"/>
        <v>166.25722222222223</v>
      </c>
      <c r="AD27" s="3">
        <f t="shared" si="7"/>
        <v>173.87933333333336</v>
      </c>
    </row>
    <row r="28" spans="1:30" ht="21" customHeight="1" x14ac:dyDescent="0.25">
      <c r="A28" s="38" t="s">
        <v>55</v>
      </c>
      <c r="B28" s="38" t="s">
        <v>121</v>
      </c>
      <c r="C28" s="39" t="s">
        <v>143</v>
      </c>
      <c r="D28" s="39">
        <v>24</v>
      </c>
      <c r="E28" s="40"/>
      <c r="F28" s="40">
        <v>168.92099999999999</v>
      </c>
      <c r="G28" s="40"/>
      <c r="H28" s="40">
        <v>160.35499999999999</v>
      </c>
      <c r="I28" s="40"/>
      <c r="J28" s="40">
        <v>160.22300000000001</v>
      </c>
      <c r="K28" s="40"/>
      <c r="L28" s="40">
        <v>162.63300000000001</v>
      </c>
      <c r="M28" s="40">
        <f t="shared" si="0"/>
        <v>0</v>
      </c>
      <c r="N28" s="40">
        <f t="shared" si="1"/>
        <v>163.03299999999999</v>
      </c>
      <c r="O28" s="40"/>
      <c r="P28" s="40">
        <v>211.364</v>
      </c>
      <c r="Q28" s="40"/>
      <c r="R28" s="40">
        <v>217.63800000000001</v>
      </c>
      <c r="S28" s="40">
        <f t="shared" si="2"/>
        <v>0</v>
      </c>
      <c r="T28" s="40">
        <f t="shared" si="3"/>
        <v>214.501</v>
      </c>
      <c r="U28" s="40"/>
      <c r="V28" s="40">
        <v>148.44300000000001</v>
      </c>
      <c r="W28" s="40"/>
      <c r="X28" s="40">
        <v>155.65</v>
      </c>
      <c r="Y28" s="40"/>
      <c r="Z28" s="40">
        <v>168.262</v>
      </c>
      <c r="AA28" s="40">
        <f t="shared" si="4"/>
        <v>0</v>
      </c>
      <c r="AB28" s="40">
        <f t="shared" si="5"/>
        <v>157.45166666666668</v>
      </c>
      <c r="AC28" s="3">
        <f t="shared" si="6"/>
        <v>0</v>
      </c>
      <c r="AD28" s="3">
        <f t="shared" si="7"/>
        <v>172.60988888888889</v>
      </c>
    </row>
    <row r="29" spans="1:30" ht="21" customHeight="1" x14ac:dyDescent="0.25">
      <c r="A29" s="38" t="s">
        <v>18</v>
      </c>
      <c r="B29" s="38" t="s">
        <v>122</v>
      </c>
      <c r="C29" s="39">
        <v>12</v>
      </c>
      <c r="D29" s="39">
        <v>25</v>
      </c>
      <c r="E29" s="40">
        <v>146.571</v>
      </c>
      <c r="F29" s="40">
        <v>154.31700000000001</v>
      </c>
      <c r="G29" s="40">
        <v>116.86799999999999</v>
      </c>
      <c r="H29" s="40">
        <v>124.682</v>
      </c>
      <c r="I29" s="40">
        <v>115.414</v>
      </c>
      <c r="J29" s="40">
        <v>122.336</v>
      </c>
      <c r="K29" s="40">
        <v>132.595</v>
      </c>
      <c r="L29" s="40">
        <v>141.154</v>
      </c>
      <c r="M29" s="40">
        <f t="shared" si="0"/>
        <v>127.86199999999999</v>
      </c>
      <c r="N29" s="40">
        <f t="shared" si="1"/>
        <v>135.62225000000001</v>
      </c>
      <c r="O29" s="40">
        <v>267.012</v>
      </c>
      <c r="P29" s="40">
        <v>249.685</v>
      </c>
      <c r="Q29" s="40">
        <v>275.411</v>
      </c>
      <c r="R29" s="40">
        <v>251.91800000000001</v>
      </c>
      <c r="S29" s="40">
        <f t="shared" si="2"/>
        <v>271.2115</v>
      </c>
      <c r="T29" s="40">
        <f t="shared" si="3"/>
        <v>250.8015</v>
      </c>
      <c r="U29" s="40">
        <v>201.45099999999999</v>
      </c>
      <c r="V29" s="40">
        <v>158.61000000000001</v>
      </c>
      <c r="W29" s="40">
        <v>212.798</v>
      </c>
      <c r="X29" s="40">
        <v>167.631</v>
      </c>
      <c r="Y29" s="40">
        <v>227.113</v>
      </c>
      <c r="Z29" s="40">
        <v>182.73699999999999</v>
      </c>
      <c r="AA29" s="40">
        <f t="shared" si="4"/>
        <v>213.78733333333335</v>
      </c>
      <c r="AB29" s="40">
        <f t="shared" si="5"/>
        <v>169.65933333333331</v>
      </c>
      <c r="AC29" s="3">
        <f t="shared" si="6"/>
        <v>188.35922222222223</v>
      </c>
      <c r="AD29" s="3">
        <f t="shared" si="7"/>
        <v>172.56333333333339</v>
      </c>
    </row>
    <row r="30" spans="1:30" ht="21" customHeight="1" x14ac:dyDescent="0.25">
      <c r="A30" s="38" t="s">
        <v>0</v>
      </c>
      <c r="B30" s="38" t="s">
        <v>2</v>
      </c>
      <c r="C30" s="39">
        <v>23</v>
      </c>
      <c r="D30" s="39">
        <v>26</v>
      </c>
      <c r="E30" s="40">
        <v>166.25</v>
      </c>
      <c r="F30" s="40">
        <v>171.49</v>
      </c>
      <c r="G30" s="40">
        <v>166.01</v>
      </c>
      <c r="H30" s="40">
        <v>174.28</v>
      </c>
      <c r="I30" s="40">
        <v>168.71</v>
      </c>
      <c r="J30" s="40">
        <v>180.49</v>
      </c>
      <c r="K30" s="40">
        <v>168.13</v>
      </c>
      <c r="L30" s="40">
        <v>176.53</v>
      </c>
      <c r="M30" s="40">
        <f t="shared" si="0"/>
        <v>167.27500000000001</v>
      </c>
      <c r="N30" s="40">
        <f t="shared" si="1"/>
        <v>175.69749999999999</v>
      </c>
      <c r="O30" s="40">
        <v>175.51</v>
      </c>
      <c r="P30" s="40">
        <v>185.61</v>
      </c>
      <c r="Q30" s="40">
        <v>170.94</v>
      </c>
      <c r="R30" s="40">
        <v>168.81</v>
      </c>
      <c r="S30" s="40">
        <f t="shared" si="2"/>
        <v>173.22499999999999</v>
      </c>
      <c r="T30" s="40">
        <f t="shared" si="3"/>
        <v>177.21</v>
      </c>
      <c r="U30" s="40">
        <v>163.22999999999999</v>
      </c>
      <c r="V30" s="40">
        <v>163.66999999999999</v>
      </c>
      <c r="W30" s="40">
        <v>163.59</v>
      </c>
      <c r="X30" s="40">
        <v>164.04</v>
      </c>
      <c r="Y30" s="40">
        <v>165.82</v>
      </c>
      <c r="Z30" s="40">
        <v>164.89</v>
      </c>
      <c r="AA30" s="40">
        <f t="shared" si="4"/>
        <v>164.21333333333334</v>
      </c>
      <c r="AB30" s="40">
        <f t="shared" si="5"/>
        <v>164.2</v>
      </c>
      <c r="AC30" s="3">
        <f t="shared" si="6"/>
        <v>167.57666666666665</v>
      </c>
      <c r="AD30" s="3">
        <f t="shared" si="7"/>
        <v>172.20111111111112</v>
      </c>
    </row>
    <row r="31" spans="1:30" ht="21" customHeight="1" x14ac:dyDescent="0.25">
      <c r="A31" s="38" t="s">
        <v>32</v>
      </c>
      <c r="B31" s="38" t="s">
        <v>123</v>
      </c>
      <c r="C31" s="39">
        <v>31</v>
      </c>
      <c r="D31" s="39">
        <v>27</v>
      </c>
      <c r="E31" s="40">
        <v>153.56</v>
      </c>
      <c r="F31" s="40">
        <v>157.58000000000001</v>
      </c>
      <c r="G31" s="40">
        <v>142.6</v>
      </c>
      <c r="H31" s="40">
        <v>141.86000000000001</v>
      </c>
      <c r="I31" s="40">
        <v>143.26</v>
      </c>
      <c r="J31" s="40">
        <v>140.43</v>
      </c>
      <c r="K31" s="40">
        <v>146.82</v>
      </c>
      <c r="L31" s="40">
        <v>149.15</v>
      </c>
      <c r="M31" s="40">
        <f t="shared" si="0"/>
        <v>146.56</v>
      </c>
      <c r="N31" s="40">
        <f t="shared" si="1"/>
        <v>147.25500000000002</v>
      </c>
      <c r="O31" s="40">
        <v>133.9</v>
      </c>
      <c r="P31" s="40">
        <v>188.37</v>
      </c>
      <c r="Q31" s="40">
        <v>144.5</v>
      </c>
      <c r="R31" s="40">
        <v>198.45</v>
      </c>
      <c r="S31" s="40">
        <f t="shared" si="2"/>
        <v>139.19999999999999</v>
      </c>
      <c r="T31" s="40">
        <f t="shared" si="3"/>
        <v>193.41</v>
      </c>
      <c r="U31" s="40">
        <v>176.83</v>
      </c>
      <c r="V31" s="40">
        <v>185.07</v>
      </c>
      <c r="W31" s="40">
        <v>179.02</v>
      </c>
      <c r="X31" s="40">
        <v>189.2</v>
      </c>
      <c r="Y31" s="40">
        <v>183.67</v>
      </c>
      <c r="Z31" s="40">
        <v>195.81</v>
      </c>
      <c r="AA31" s="40">
        <f t="shared" si="4"/>
        <v>179.84</v>
      </c>
      <c r="AB31" s="40">
        <f t="shared" si="5"/>
        <v>190.02666666666664</v>
      </c>
      <c r="AC31" s="3">
        <f t="shared" si="6"/>
        <v>156.01777777777778</v>
      </c>
      <c r="AD31" s="3">
        <f t="shared" si="7"/>
        <v>171.76888888888891</v>
      </c>
    </row>
    <row r="32" spans="1:30" ht="21" customHeight="1" x14ac:dyDescent="0.25">
      <c r="A32" s="38" t="s">
        <v>43</v>
      </c>
      <c r="B32" s="38" t="s">
        <v>46</v>
      </c>
      <c r="C32" s="39">
        <v>22</v>
      </c>
      <c r="D32" s="39">
        <v>28</v>
      </c>
      <c r="E32" s="40">
        <v>171.2</v>
      </c>
      <c r="F32" s="40">
        <v>167.15</v>
      </c>
      <c r="G32" s="40">
        <v>161.78</v>
      </c>
      <c r="H32" s="40">
        <v>166</v>
      </c>
      <c r="I32" s="40">
        <v>161.55000000000001</v>
      </c>
      <c r="J32" s="40">
        <v>166.82</v>
      </c>
      <c r="K32" s="40">
        <v>165.05</v>
      </c>
      <c r="L32" s="40">
        <v>164.42500000000001</v>
      </c>
      <c r="M32" s="40">
        <f t="shared" si="0"/>
        <v>164.89500000000001</v>
      </c>
      <c r="N32" s="40">
        <f t="shared" si="1"/>
        <v>166.09875</v>
      </c>
      <c r="O32" s="40">
        <v>182.32499999999999</v>
      </c>
      <c r="P32" s="40">
        <v>189.1</v>
      </c>
      <c r="Q32" s="40">
        <v>189.23</v>
      </c>
      <c r="R32" s="40">
        <v>196.08</v>
      </c>
      <c r="S32" s="40">
        <f t="shared" si="2"/>
        <v>185.77749999999997</v>
      </c>
      <c r="T32" s="40">
        <f t="shared" si="3"/>
        <v>192.59</v>
      </c>
      <c r="U32" s="40">
        <v>157.68899999999999</v>
      </c>
      <c r="V32" s="40">
        <v>159.52600000000001</v>
      </c>
      <c r="W32" s="40">
        <v>159.065</v>
      </c>
      <c r="X32" s="40">
        <v>162.19900000000001</v>
      </c>
      <c r="Y32" s="40">
        <v>164.18600000000001</v>
      </c>
      <c r="Z32" s="40">
        <v>169.328</v>
      </c>
      <c r="AA32" s="40">
        <f t="shared" si="4"/>
        <v>160.31333333333336</v>
      </c>
      <c r="AB32" s="40">
        <f t="shared" si="5"/>
        <v>163.68433333333334</v>
      </c>
      <c r="AC32" s="3">
        <f t="shared" si="6"/>
        <v>168.00833333333333</v>
      </c>
      <c r="AD32" s="3">
        <f t="shared" si="7"/>
        <v>171.18088888888892</v>
      </c>
    </row>
    <row r="33" spans="1:30" ht="21" customHeight="1" x14ac:dyDescent="0.25">
      <c r="A33" s="38" t="s">
        <v>37</v>
      </c>
      <c r="B33" s="38" t="s">
        <v>113</v>
      </c>
      <c r="C33" s="39">
        <v>33</v>
      </c>
      <c r="D33" s="39">
        <v>29</v>
      </c>
      <c r="E33" s="40">
        <v>148.15</v>
      </c>
      <c r="F33" s="40">
        <v>162.76</v>
      </c>
      <c r="G33" s="40">
        <v>134.6</v>
      </c>
      <c r="H33" s="40">
        <v>153.31</v>
      </c>
      <c r="I33" s="40">
        <v>135.63999999999999</v>
      </c>
      <c r="J33" s="40">
        <v>154.55000000000001</v>
      </c>
      <c r="K33" s="40">
        <v>140.32</v>
      </c>
      <c r="L33" s="40">
        <v>157.76</v>
      </c>
      <c r="M33" s="40">
        <f t="shared" si="0"/>
        <v>139.67750000000001</v>
      </c>
      <c r="N33" s="40">
        <f t="shared" si="1"/>
        <v>157.095</v>
      </c>
      <c r="O33" s="40">
        <v>203.17</v>
      </c>
      <c r="P33" s="40">
        <v>205.28</v>
      </c>
      <c r="Q33" s="40">
        <v>208.27</v>
      </c>
      <c r="R33" s="40">
        <v>210.08</v>
      </c>
      <c r="S33" s="40">
        <f t="shared" si="2"/>
        <v>205.72</v>
      </c>
      <c r="T33" s="40">
        <f t="shared" si="3"/>
        <v>207.68</v>
      </c>
      <c r="U33" s="40">
        <v>129.5</v>
      </c>
      <c r="V33" s="40">
        <v>158.16</v>
      </c>
      <c r="W33" s="40">
        <v>133.29</v>
      </c>
      <c r="X33" s="40">
        <v>164.41</v>
      </c>
      <c r="Y33" s="40">
        <v>142.88</v>
      </c>
      <c r="Z33" s="40">
        <v>169.53</v>
      </c>
      <c r="AA33" s="40">
        <f t="shared" si="4"/>
        <v>135.22333333333333</v>
      </c>
      <c r="AB33" s="40">
        <f t="shared" si="5"/>
        <v>164.03333333333333</v>
      </c>
      <c r="AC33" s="3">
        <f t="shared" si="6"/>
        <v>152.8688888888889</v>
      </c>
      <c r="AD33" s="3">
        <f t="shared" si="7"/>
        <v>170.64888888888891</v>
      </c>
    </row>
    <row r="34" spans="1:30" ht="21" customHeight="1" x14ac:dyDescent="0.25">
      <c r="A34" s="38" t="s">
        <v>53</v>
      </c>
      <c r="B34" s="38" t="s">
        <v>124</v>
      </c>
      <c r="C34" s="39">
        <v>25</v>
      </c>
      <c r="D34" s="39">
        <v>30</v>
      </c>
      <c r="E34" s="40">
        <v>162.54</v>
      </c>
      <c r="F34" s="40">
        <v>167.58</v>
      </c>
      <c r="G34" s="40">
        <v>147.01</v>
      </c>
      <c r="H34" s="40">
        <v>159.80000000000001</v>
      </c>
      <c r="I34" s="40">
        <v>146.01</v>
      </c>
      <c r="J34" s="40">
        <v>159.80000000000001</v>
      </c>
      <c r="K34" s="40">
        <v>153.88999999999999</v>
      </c>
      <c r="L34" s="40">
        <v>161.83000000000001</v>
      </c>
      <c r="M34" s="40">
        <f t="shared" si="0"/>
        <v>152.36249999999998</v>
      </c>
      <c r="N34" s="40">
        <f t="shared" si="1"/>
        <v>162.2525</v>
      </c>
      <c r="O34" s="40">
        <v>191.27</v>
      </c>
      <c r="P34" s="40">
        <v>193.81899999999999</v>
      </c>
      <c r="Q34" s="40">
        <v>190.39</v>
      </c>
      <c r="R34" s="40">
        <v>205.84</v>
      </c>
      <c r="S34" s="40">
        <f t="shared" si="2"/>
        <v>190.82999999999998</v>
      </c>
      <c r="T34" s="40">
        <f t="shared" si="3"/>
        <v>199.8295</v>
      </c>
      <c r="U34" s="40">
        <v>154.81</v>
      </c>
      <c r="V34" s="40">
        <v>151.04</v>
      </c>
      <c r="W34" s="40">
        <v>156.88</v>
      </c>
      <c r="X34" s="40">
        <v>155.02000000000001</v>
      </c>
      <c r="Y34" s="40">
        <v>162.54</v>
      </c>
      <c r="Z34" s="40">
        <v>164.32</v>
      </c>
      <c r="AA34" s="40">
        <f t="shared" si="4"/>
        <v>158.07666666666668</v>
      </c>
      <c r="AB34" s="40">
        <f t="shared" si="5"/>
        <v>156.79333333333332</v>
      </c>
      <c r="AC34" s="3">
        <f t="shared" si="6"/>
        <v>162.81555555555553</v>
      </c>
      <c r="AD34" s="3">
        <f t="shared" si="7"/>
        <v>168.78322222222221</v>
      </c>
    </row>
    <row r="35" spans="1:30" s="47" customFormat="1" ht="21" customHeight="1" x14ac:dyDescent="0.25">
      <c r="A35" s="38" t="s">
        <v>18</v>
      </c>
      <c r="B35" s="38" t="s">
        <v>125</v>
      </c>
      <c r="C35" s="39">
        <v>37</v>
      </c>
      <c r="D35" s="39">
        <v>31</v>
      </c>
      <c r="E35" s="40">
        <v>152.304</v>
      </c>
      <c r="F35" s="40">
        <v>145.89400000000001</v>
      </c>
      <c r="G35" s="40">
        <v>129.947</v>
      </c>
      <c r="H35" s="40">
        <v>139.179</v>
      </c>
      <c r="I35" s="40">
        <v>128.83199999999999</v>
      </c>
      <c r="J35" s="40">
        <v>140.99600000000001</v>
      </c>
      <c r="K35" s="40">
        <v>141.185</v>
      </c>
      <c r="L35" s="40">
        <v>140.536</v>
      </c>
      <c r="M35" s="40">
        <f t="shared" si="0"/>
        <v>138.06700000000001</v>
      </c>
      <c r="N35" s="40">
        <f t="shared" si="1"/>
        <v>141.65125</v>
      </c>
      <c r="O35" s="40">
        <v>132.755</v>
      </c>
      <c r="P35" s="40">
        <v>209.48599999999999</v>
      </c>
      <c r="Q35" s="40">
        <v>143.6</v>
      </c>
      <c r="R35" s="40">
        <v>217.72200000000001</v>
      </c>
      <c r="S35" s="40">
        <f t="shared" si="2"/>
        <v>138.17750000000001</v>
      </c>
      <c r="T35" s="40">
        <f t="shared" si="3"/>
        <v>213.60399999999998</v>
      </c>
      <c r="U35" s="40">
        <v>163.24199999999999</v>
      </c>
      <c r="V35" s="40">
        <v>163.24199999999999</v>
      </c>
      <c r="W35" s="40">
        <v>159.649</v>
      </c>
      <c r="X35" s="40">
        <v>171.649</v>
      </c>
      <c r="Y35" s="40">
        <v>164.53700000000001</v>
      </c>
      <c r="Z35" s="40">
        <v>185.37899999999999</v>
      </c>
      <c r="AA35" s="40">
        <f t="shared" si="4"/>
        <v>162.476</v>
      </c>
      <c r="AB35" s="40">
        <f t="shared" si="5"/>
        <v>173.42333333333332</v>
      </c>
      <c r="AC35" s="3">
        <f t="shared" si="6"/>
        <v>146.22788888888891</v>
      </c>
      <c r="AD35" s="3">
        <f t="shared" si="7"/>
        <v>168.23144444444446</v>
      </c>
    </row>
    <row r="36" spans="1:30" ht="21" customHeight="1" x14ac:dyDescent="0.25">
      <c r="A36" s="38" t="s">
        <v>0</v>
      </c>
      <c r="B36" s="38" t="s">
        <v>110</v>
      </c>
      <c r="C36" s="39">
        <v>28</v>
      </c>
      <c r="D36" s="39">
        <v>32</v>
      </c>
      <c r="E36" s="40">
        <v>153.21899999999999</v>
      </c>
      <c r="F36" s="40">
        <v>157.55500000000001</v>
      </c>
      <c r="G36" s="40">
        <v>137.607</v>
      </c>
      <c r="H36" s="40">
        <v>139.59200000000001</v>
      </c>
      <c r="I36" s="40">
        <v>130.316</v>
      </c>
      <c r="J36" s="40">
        <v>138.09800000000001</v>
      </c>
      <c r="K36" s="40">
        <v>149.46799999999999</v>
      </c>
      <c r="L36" s="40">
        <v>147.68899999999999</v>
      </c>
      <c r="M36" s="40">
        <f t="shared" si="0"/>
        <v>142.6525</v>
      </c>
      <c r="N36" s="40">
        <f t="shared" si="1"/>
        <v>145.73350000000002</v>
      </c>
      <c r="O36" s="40">
        <v>194.01</v>
      </c>
      <c r="P36" s="40">
        <v>195.523</v>
      </c>
      <c r="Q36" s="40">
        <v>198.13399999999999</v>
      </c>
      <c r="R36" s="40">
        <v>205.904</v>
      </c>
      <c r="S36" s="40">
        <f t="shared" si="2"/>
        <v>196.072</v>
      </c>
      <c r="T36" s="40">
        <f t="shared" si="3"/>
        <v>200.71350000000001</v>
      </c>
      <c r="U36" s="40">
        <v>142.78399999999999</v>
      </c>
      <c r="V36" s="40">
        <v>166.047</v>
      </c>
      <c r="W36" s="40">
        <v>146.94399999999999</v>
      </c>
      <c r="X36" s="40">
        <v>173.292</v>
      </c>
      <c r="Y36" s="40">
        <v>155.833</v>
      </c>
      <c r="Z36" s="40">
        <v>185.67400000000001</v>
      </c>
      <c r="AA36" s="40">
        <f t="shared" si="4"/>
        <v>148.5203333333333</v>
      </c>
      <c r="AB36" s="40">
        <f t="shared" si="5"/>
        <v>175.00433333333334</v>
      </c>
      <c r="AC36" s="3">
        <f t="shared" si="6"/>
        <v>156.47944444444445</v>
      </c>
      <c r="AD36" s="3">
        <f t="shared" si="7"/>
        <v>167.70822222222222</v>
      </c>
    </row>
    <row r="37" spans="1:30" ht="21" customHeight="1" x14ac:dyDescent="0.25">
      <c r="A37" s="38" t="s">
        <v>0</v>
      </c>
      <c r="B37" s="38" t="s">
        <v>13</v>
      </c>
      <c r="C37" s="39">
        <v>32</v>
      </c>
      <c r="D37" s="39">
        <v>33</v>
      </c>
      <c r="E37" s="40">
        <v>152.12</v>
      </c>
      <c r="F37" s="40">
        <v>159.19999999999999</v>
      </c>
      <c r="G37" s="40">
        <v>127</v>
      </c>
      <c r="H37" s="40">
        <v>150.02000000000001</v>
      </c>
      <c r="I37" s="40">
        <v>125.93</v>
      </c>
      <c r="J37" s="40">
        <v>150.71</v>
      </c>
      <c r="K37" s="40">
        <v>140.13999999999999</v>
      </c>
      <c r="L37" s="40">
        <v>154.16999999999999</v>
      </c>
      <c r="M37" s="40">
        <f t="shared" ref="M37:M69" si="8">(E37+G37+I37+K37)/4</f>
        <v>136.29750000000001</v>
      </c>
      <c r="N37" s="40">
        <f t="shared" ref="N37:N69" si="9">(F37+H37+J37+L37)/4</f>
        <v>153.52500000000001</v>
      </c>
      <c r="O37" s="40">
        <v>201.21</v>
      </c>
      <c r="P37" s="40">
        <v>196.05</v>
      </c>
      <c r="Q37" s="40">
        <v>203.49</v>
      </c>
      <c r="R37" s="40">
        <v>200.14</v>
      </c>
      <c r="S37" s="40">
        <f t="shared" ref="S37:S69" si="10">(O37+Q37)/2</f>
        <v>202.35000000000002</v>
      </c>
      <c r="T37" s="40">
        <f t="shared" ref="T37:T69" si="11">(P37+R37)/2</f>
        <v>198.095</v>
      </c>
      <c r="U37" s="40">
        <v>145.12</v>
      </c>
      <c r="V37" s="40">
        <v>149.88999999999999</v>
      </c>
      <c r="W37" s="40">
        <v>148.97</v>
      </c>
      <c r="X37" s="40">
        <v>156.13999999999999</v>
      </c>
      <c r="Y37" s="40">
        <v>158.29</v>
      </c>
      <c r="Z37" s="40">
        <v>168.12</v>
      </c>
      <c r="AA37" s="40">
        <f t="shared" ref="AA37:AA69" si="12">(U37+W37+Y37)/3</f>
        <v>150.79333333333332</v>
      </c>
      <c r="AB37" s="40">
        <f t="shared" ref="AB37:AB69" si="13">(V37+X37+Z37)/3</f>
        <v>158.04999999999998</v>
      </c>
      <c r="AC37" s="3">
        <f t="shared" ref="AC37:AC69" si="14">(E37+G37+I37+K37+O37+Q37+U37+W37+Y37)/9</f>
        <v>155.8077777777778</v>
      </c>
      <c r="AD37" s="3">
        <f t="shared" ref="AD37:AD69" si="15">(F37+H37+J37+L37+P37+R37+V37+X37+Z37)/9</f>
        <v>164.9377777777778</v>
      </c>
    </row>
    <row r="38" spans="1:30" ht="21" customHeight="1" x14ac:dyDescent="0.25">
      <c r="A38" s="38" t="s">
        <v>0</v>
      </c>
      <c r="B38" s="38" t="s">
        <v>97</v>
      </c>
      <c r="C38" s="39">
        <v>34</v>
      </c>
      <c r="D38" s="39">
        <v>34</v>
      </c>
      <c r="E38" s="40">
        <v>166.2</v>
      </c>
      <c r="F38" s="40">
        <v>157.6</v>
      </c>
      <c r="G38" s="40">
        <v>165.3</v>
      </c>
      <c r="H38" s="40">
        <v>153.9</v>
      </c>
      <c r="I38" s="40">
        <v>167.4</v>
      </c>
      <c r="J38" s="40">
        <v>155.78299999999999</v>
      </c>
      <c r="K38" s="40">
        <v>164.84</v>
      </c>
      <c r="L38" s="40">
        <v>154.44</v>
      </c>
      <c r="M38" s="40">
        <f t="shared" si="8"/>
        <v>165.935</v>
      </c>
      <c r="N38" s="40">
        <f t="shared" si="9"/>
        <v>155.43074999999999</v>
      </c>
      <c r="O38" s="40">
        <v>128.06899999999999</v>
      </c>
      <c r="P38" s="40">
        <v>195.934</v>
      </c>
      <c r="Q38" s="40">
        <v>134.85900000000001</v>
      </c>
      <c r="R38" s="40">
        <v>199.142</v>
      </c>
      <c r="S38" s="40">
        <f t="shared" si="10"/>
        <v>131.464</v>
      </c>
      <c r="T38" s="40">
        <f t="shared" si="11"/>
        <v>197.53800000000001</v>
      </c>
      <c r="U38" s="40">
        <v>151.61099999999999</v>
      </c>
      <c r="V38" s="40">
        <v>147.10499999999999</v>
      </c>
      <c r="W38" s="40">
        <v>148.054</v>
      </c>
      <c r="X38" s="40">
        <v>151.90199999999999</v>
      </c>
      <c r="Y38" s="40">
        <v>147.52099999999999</v>
      </c>
      <c r="Z38" s="40">
        <v>162.05199999999999</v>
      </c>
      <c r="AA38" s="40">
        <f t="shared" si="12"/>
        <v>149.06199999999998</v>
      </c>
      <c r="AB38" s="40">
        <f t="shared" si="13"/>
        <v>153.68633333333332</v>
      </c>
      <c r="AC38" s="3">
        <f t="shared" si="14"/>
        <v>152.65044444444445</v>
      </c>
      <c r="AD38" s="3">
        <f t="shared" si="15"/>
        <v>164.20644444444443</v>
      </c>
    </row>
    <row r="39" spans="1:30" ht="21" customHeight="1" x14ac:dyDescent="0.25">
      <c r="A39" s="38" t="s">
        <v>43</v>
      </c>
      <c r="B39" s="38" t="s">
        <v>98</v>
      </c>
      <c r="C39" s="39">
        <v>57</v>
      </c>
      <c r="D39" s="39">
        <v>35</v>
      </c>
      <c r="E39" s="40">
        <v>59.823599999999999</v>
      </c>
      <c r="F39" s="40">
        <v>129.54599999999999</v>
      </c>
      <c r="G39" s="40">
        <v>60.636800000000001</v>
      </c>
      <c r="H39" s="40">
        <v>111.459</v>
      </c>
      <c r="I39" s="40">
        <v>62.143099999999997</v>
      </c>
      <c r="J39" s="40">
        <v>111.289</v>
      </c>
      <c r="K39" s="40">
        <v>59.960599999999999</v>
      </c>
      <c r="L39" s="40">
        <v>121.101</v>
      </c>
      <c r="M39" s="40">
        <f t="shared" si="8"/>
        <v>60.641024999999999</v>
      </c>
      <c r="N39" s="40">
        <f t="shared" si="9"/>
        <v>118.34875</v>
      </c>
      <c r="O39" s="40">
        <v>104.22799999999999</v>
      </c>
      <c r="P39" s="40">
        <v>160.74799999999999</v>
      </c>
      <c r="Q39" s="40">
        <v>107.536</v>
      </c>
      <c r="R39" s="40">
        <v>177.33600000000001</v>
      </c>
      <c r="S39" s="40">
        <f t="shared" si="10"/>
        <v>105.88200000000001</v>
      </c>
      <c r="T39" s="40">
        <f t="shared" si="11"/>
        <v>169.042</v>
      </c>
      <c r="U39" s="40">
        <v>129.078</v>
      </c>
      <c r="V39" s="40">
        <v>208.01300000000001</v>
      </c>
      <c r="W39" s="40">
        <v>127.503</v>
      </c>
      <c r="X39" s="40">
        <v>217.52099999999999</v>
      </c>
      <c r="Y39" s="40">
        <v>130.256</v>
      </c>
      <c r="Z39" s="40">
        <v>230.42</v>
      </c>
      <c r="AA39" s="40">
        <f t="shared" si="12"/>
        <v>128.94566666666665</v>
      </c>
      <c r="AB39" s="40">
        <f t="shared" si="13"/>
        <v>218.65133333333333</v>
      </c>
      <c r="AC39" s="3">
        <f t="shared" si="14"/>
        <v>93.462788888888895</v>
      </c>
      <c r="AD39" s="3">
        <f t="shared" si="15"/>
        <v>163.04811111111113</v>
      </c>
    </row>
    <row r="40" spans="1:30" ht="21" customHeight="1" x14ac:dyDescent="0.25">
      <c r="A40" s="38" t="s">
        <v>43</v>
      </c>
      <c r="B40" s="38" t="s">
        <v>111</v>
      </c>
      <c r="C40" s="39">
        <v>18</v>
      </c>
      <c r="D40" s="39">
        <v>36</v>
      </c>
      <c r="E40" s="40">
        <v>182.31100000000001</v>
      </c>
      <c r="F40" s="40">
        <v>154.73599999999999</v>
      </c>
      <c r="G40" s="40">
        <v>174.37</v>
      </c>
      <c r="H40" s="40">
        <v>144.32</v>
      </c>
      <c r="I40" s="40">
        <v>173.80500000000001</v>
      </c>
      <c r="J40" s="40">
        <v>144.54</v>
      </c>
      <c r="K40" s="40">
        <v>176.642</v>
      </c>
      <c r="L40" s="40">
        <v>148.476</v>
      </c>
      <c r="M40" s="40">
        <f t="shared" si="8"/>
        <v>176.78200000000004</v>
      </c>
      <c r="N40" s="40">
        <f t="shared" si="9"/>
        <v>148.018</v>
      </c>
      <c r="O40" s="40">
        <v>205.786</v>
      </c>
      <c r="P40" s="40">
        <v>201.58600000000001</v>
      </c>
      <c r="Q40" s="40">
        <v>209.40100000000001</v>
      </c>
      <c r="R40" s="40">
        <v>204.34200000000001</v>
      </c>
      <c r="S40" s="40">
        <f t="shared" si="10"/>
        <v>207.59350000000001</v>
      </c>
      <c r="T40" s="40">
        <f t="shared" si="11"/>
        <v>202.964</v>
      </c>
      <c r="U40" s="40">
        <v>134.185</v>
      </c>
      <c r="V40" s="40">
        <v>145.303</v>
      </c>
      <c r="W40" s="40">
        <v>136.791</v>
      </c>
      <c r="X40" s="40">
        <v>150.80199999999999</v>
      </c>
      <c r="Y40" s="40">
        <v>144.798</v>
      </c>
      <c r="Z40" s="40">
        <v>162.48400000000001</v>
      </c>
      <c r="AA40" s="40">
        <f t="shared" si="12"/>
        <v>138.59133333333332</v>
      </c>
      <c r="AB40" s="40">
        <f t="shared" si="13"/>
        <v>152.86300000000003</v>
      </c>
      <c r="AC40" s="3">
        <f t="shared" si="14"/>
        <v>170.89877777777781</v>
      </c>
      <c r="AD40" s="3">
        <f t="shared" si="15"/>
        <v>161.84322222222218</v>
      </c>
    </row>
    <row r="41" spans="1:30" ht="21" customHeight="1" x14ac:dyDescent="0.25">
      <c r="A41" s="38" t="s">
        <v>0</v>
      </c>
      <c r="B41" s="38" t="s">
        <v>95</v>
      </c>
      <c r="C41" s="39">
        <v>27</v>
      </c>
      <c r="D41" s="39">
        <v>37</v>
      </c>
      <c r="E41" s="40">
        <v>156.30000000000001</v>
      </c>
      <c r="F41" s="40">
        <v>158.07499999999999</v>
      </c>
      <c r="G41" s="40">
        <v>141.5</v>
      </c>
      <c r="H41" s="40">
        <v>152.22</v>
      </c>
      <c r="I41" s="40">
        <v>141.35900000000001</v>
      </c>
      <c r="J41" s="40">
        <v>153.774</v>
      </c>
      <c r="K41" s="40">
        <v>148.13</v>
      </c>
      <c r="L41" s="40">
        <v>153.649</v>
      </c>
      <c r="M41" s="40">
        <f t="shared" si="8"/>
        <v>146.82225</v>
      </c>
      <c r="N41" s="40">
        <f t="shared" si="9"/>
        <v>154.42949999999999</v>
      </c>
      <c r="O41" s="40">
        <v>152.59800000000001</v>
      </c>
      <c r="P41" s="40">
        <v>172.12100000000001</v>
      </c>
      <c r="Q41" s="40">
        <v>160.24600000000001</v>
      </c>
      <c r="R41" s="40">
        <v>180.309</v>
      </c>
      <c r="S41" s="40">
        <f t="shared" si="10"/>
        <v>156.42200000000003</v>
      </c>
      <c r="T41" s="40">
        <f t="shared" si="11"/>
        <v>176.215</v>
      </c>
      <c r="U41" s="40">
        <v>168.48</v>
      </c>
      <c r="V41" s="40">
        <v>155.09800000000001</v>
      </c>
      <c r="W41" s="40">
        <v>171.26599999999999</v>
      </c>
      <c r="X41" s="40">
        <v>159.316</v>
      </c>
      <c r="Y41" s="40">
        <v>176.26599999999999</v>
      </c>
      <c r="Z41" s="40">
        <v>168.654</v>
      </c>
      <c r="AA41" s="40">
        <f t="shared" si="12"/>
        <v>172.00399999999999</v>
      </c>
      <c r="AB41" s="40">
        <f t="shared" si="13"/>
        <v>161.02266666666665</v>
      </c>
      <c r="AC41" s="3">
        <f t="shared" si="14"/>
        <v>157.34944444444443</v>
      </c>
      <c r="AD41" s="3">
        <f t="shared" si="15"/>
        <v>161.46844444444443</v>
      </c>
    </row>
    <row r="42" spans="1:30" ht="21" customHeight="1" x14ac:dyDescent="0.25">
      <c r="A42" s="38" t="s">
        <v>0</v>
      </c>
      <c r="B42" s="38" t="s">
        <v>99</v>
      </c>
      <c r="C42" s="39">
        <v>35</v>
      </c>
      <c r="D42" s="39">
        <v>38</v>
      </c>
      <c r="E42" s="40">
        <v>144.94999999999999</v>
      </c>
      <c r="F42" s="40">
        <v>150.19999999999999</v>
      </c>
      <c r="G42" s="40">
        <v>118.49</v>
      </c>
      <c r="H42" s="40">
        <v>142.18</v>
      </c>
      <c r="I42" s="40">
        <v>117.64</v>
      </c>
      <c r="J42" s="40">
        <v>143.63</v>
      </c>
      <c r="K42" s="40">
        <v>131.87</v>
      </c>
      <c r="L42" s="40">
        <v>144.4</v>
      </c>
      <c r="M42" s="40">
        <f t="shared" si="8"/>
        <v>128.23750000000001</v>
      </c>
      <c r="N42" s="40">
        <f t="shared" si="9"/>
        <v>145.10249999999999</v>
      </c>
      <c r="O42" s="40">
        <v>159.9</v>
      </c>
      <c r="P42" s="40">
        <v>171.72</v>
      </c>
      <c r="Q42" s="40">
        <v>168.35</v>
      </c>
      <c r="R42" s="40">
        <v>177.28</v>
      </c>
      <c r="S42" s="40">
        <f t="shared" si="10"/>
        <v>164.125</v>
      </c>
      <c r="T42" s="40">
        <f t="shared" si="11"/>
        <v>174.5</v>
      </c>
      <c r="U42" s="40">
        <v>157.91</v>
      </c>
      <c r="V42" s="40">
        <v>146.46</v>
      </c>
      <c r="W42" s="40">
        <v>162.21</v>
      </c>
      <c r="X42" s="40">
        <v>150.11000000000001</v>
      </c>
      <c r="Y42" s="40">
        <v>170.94</v>
      </c>
      <c r="Z42" s="40">
        <v>159.38</v>
      </c>
      <c r="AA42" s="40">
        <f t="shared" si="12"/>
        <v>163.68666666666667</v>
      </c>
      <c r="AB42" s="40">
        <f t="shared" si="13"/>
        <v>151.98333333333335</v>
      </c>
      <c r="AC42" s="3">
        <f t="shared" si="14"/>
        <v>148.0288888888889</v>
      </c>
      <c r="AD42" s="3">
        <f t="shared" si="15"/>
        <v>153.92888888888891</v>
      </c>
    </row>
    <row r="43" spans="1:30" ht="21" customHeight="1" x14ac:dyDescent="0.25">
      <c r="A43" s="38" t="s">
        <v>18</v>
      </c>
      <c r="B43" s="38" t="s">
        <v>126</v>
      </c>
      <c r="C43" s="39">
        <v>30</v>
      </c>
      <c r="D43" s="39">
        <v>39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f t="shared" si="8"/>
        <v>0</v>
      </c>
      <c r="N43" s="40">
        <f t="shared" si="9"/>
        <v>0</v>
      </c>
      <c r="O43" s="40">
        <v>288.14999999999998</v>
      </c>
      <c r="P43" s="40">
        <v>282.64</v>
      </c>
      <c r="Q43" s="40">
        <v>293.55</v>
      </c>
      <c r="R43" s="40">
        <v>289.64999999999998</v>
      </c>
      <c r="S43" s="40">
        <f t="shared" si="10"/>
        <v>290.85000000000002</v>
      </c>
      <c r="T43" s="40">
        <f t="shared" si="11"/>
        <v>286.14499999999998</v>
      </c>
      <c r="U43" s="40">
        <v>271.14999999999998</v>
      </c>
      <c r="V43" s="40">
        <v>265.5</v>
      </c>
      <c r="W43" s="40">
        <v>275.25</v>
      </c>
      <c r="X43" s="40">
        <v>270.43</v>
      </c>
      <c r="Y43" s="40">
        <v>276.75</v>
      </c>
      <c r="Z43" s="40">
        <v>272.77</v>
      </c>
      <c r="AA43" s="40">
        <f t="shared" si="12"/>
        <v>274.38333333333333</v>
      </c>
      <c r="AB43" s="40">
        <f t="shared" si="13"/>
        <v>269.56666666666666</v>
      </c>
      <c r="AC43" s="3">
        <f t="shared" si="14"/>
        <v>156.09444444444443</v>
      </c>
      <c r="AD43" s="3">
        <f t="shared" si="15"/>
        <v>153.44333333333333</v>
      </c>
    </row>
    <row r="44" spans="1:30" ht="21" customHeight="1" x14ac:dyDescent="0.25">
      <c r="A44" s="38" t="s">
        <v>18</v>
      </c>
      <c r="B44" s="38" t="s">
        <v>135</v>
      </c>
      <c r="C44" s="39">
        <v>40</v>
      </c>
      <c r="D44" s="39">
        <v>40</v>
      </c>
      <c r="E44" s="40">
        <v>138.5</v>
      </c>
      <c r="F44" s="40">
        <v>144.5</v>
      </c>
      <c r="G44" s="40">
        <v>109</v>
      </c>
      <c r="H44" s="40">
        <v>127.6</v>
      </c>
      <c r="I44" s="40">
        <v>108.39100000000001</v>
      </c>
      <c r="J44" s="40">
        <v>127.512</v>
      </c>
      <c r="K44" s="40">
        <v>123.85</v>
      </c>
      <c r="L44" s="40">
        <v>134.85</v>
      </c>
      <c r="M44" s="40">
        <f t="shared" si="8"/>
        <v>119.93525</v>
      </c>
      <c r="N44" s="40">
        <f t="shared" si="9"/>
        <v>133.6155</v>
      </c>
      <c r="O44" s="40">
        <v>176.14699999999999</v>
      </c>
      <c r="P44" s="40">
        <v>182.916</v>
      </c>
      <c r="Q44" s="40">
        <v>181.53</v>
      </c>
      <c r="R44" s="40">
        <v>184.01400000000001</v>
      </c>
      <c r="S44" s="40">
        <f t="shared" si="10"/>
        <v>178.83850000000001</v>
      </c>
      <c r="T44" s="40">
        <f t="shared" si="11"/>
        <v>183.465</v>
      </c>
      <c r="U44" s="40">
        <v>127.018</v>
      </c>
      <c r="V44" s="40">
        <v>152.04400000000001</v>
      </c>
      <c r="W44" s="40">
        <v>130.13499999999999</v>
      </c>
      <c r="X44" s="40">
        <v>155.75800000000001</v>
      </c>
      <c r="Y44" s="40">
        <v>138.732</v>
      </c>
      <c r="Z44" s="40">
        <v>164.16499999999999</v>
      </c>
      <c r="AA44" s="40">
        <f t="shared" si="12"/>
        <v>131.96166666666667</v>
      </c>
      <c r="AB44" s="40">
        <f t="shared" si="13"/>
        <v>157.32233333333332</v>
      </c>
      <c r="AC44" s="3">
        <f t="shared" si="14"/>
        <v>137.03366666666665</v>
      </c>
      <c r="AD44" s="3">
        <f t="shared" si="15"/>
        <v>152.59544444444444</v>
      </c>
    </row>
    <row r="45" spans="1:30" ht="21" customHeight="1" x14ac:dyDescent="0.25">
      <c r="A45" s="38" t="s">
        <v>18</v>
      </c>
      <c r="B45" s="38" t="s">
        <v>127</v>
      </c>
      <c r="C45" s="39">
        <v>51</v>
      </c>
      <c r="D45" s="39">
        <v>41</v>
      </c>
      <c r="E45" s="40">
        <v>43.58</v>
      </c>
      <c r="F45" s="40">
        <v>99.88</v>
      </c>
      <c r="G45" s="40">
        <v>34.65</v>
      </c>
      <c r="H45" s="40">
        <v>79.709999999999994</v>
      </c>
      <c r="I45" s="40">
        <v>34.289000000000001</v>
      </c>
      <c r="J45" s="40">
        <v>77.7</v>
      </c>
      <c r="K45" s="40">
        <v>39.356000000000002</v>
      </c>
      <c r="L45" s="40">
        <v>90.4</v>
      </c>
      <c r="M45" s="40">
        <f t="shared" si="8"/>
        <v>37.96875</v>
      </c>
      <c r="N45" s="40">
        <f t="shared" si="9"/>
        <v>86.922499999999985</v>
      </c>
      <c r="O45" s="40">
        <v>183.815</v>
      </c>
      <c r="P45" s="40">
        <v>166.953</v>
      </c>
      <c r="Q45" s="40">
        <v>192.36799999999999</v>
      </c>
      <c r="R45" s="40">
        <v>177.67099999999999</v>
      </c>
      <c r="S45" s="40">
        <f t="shared" si="10"/>
        <v>188.0915</v>
      </c>
      <c r="T45" s="40">
        <f t="shared" si="11"/>
        <v>172.31200000000001</v>
      </c>
      <c r="U45" s="40">
        <v>164.52199999999999</v>
      </c>
      <c r="V45" s="40">
        <v>187.62799999999999</v>
      </c>
      <c r="W45" s="40">
        <v>170.11600000000001</v>
      </c>
      <c r="X45" s="40">
        <v>192.886</v>
      </c>
      <c r="Y45" s="40">
        <v>180.53</v>
      </c>
      <c r="Z45" s="40">
        <v>201.935</v>
      </c>
      <c r="AA45" s="40">
        <f t="shared" si="12"/>
        <v>171.72266666666667</v>
      </c>
      <c r="AB45" s="40">
        <f t="shared" si="13"/>
        <v>194.14966666666669</v>
      </c>
      <c r="AC45" s="3">
        <f t="shared" si="14"/>
        <v>115.91399999999999</v>
      </c>
      <c r="AD45" s="3">
        <f t="shared" si="15"/>
        <v>141.6403333333333</v>
      </c>
    </row>
    <row r="46" spans="1:30" ht="21" customHeight="1" x14ac:dyDescent="0.25">
      <c r="A46" s="38" t="s">
        <v>18</v>
      </c>
      <c r="B46" s="38" t="s">
        <v>100</v>
      </c>
      <c r="C46" s="39" t="s">
        <v>143</v>
      </c>
      <c r="D46" s="39">
        <v>42</v>
      </c>
      <c r="E46" s="40"/>
      <c r="F46" s="40">
        <v>95.56</v>
      </c>
      <c r="G46" s="40"/>
      <c r="H46" s="40">
        <v>102.4</v>
      </c>
      <c r="I46" s="40"/>
      <c r="J46" s="40">
        <v>107.117</v>
      </c>
      <c r="K46" s="40"/>
      <c r="L46" s="40">
        <v>95.899799999999999</v>
      </c>
      <c r="M46" s="40">
        <f t="shared" si="8"/>
        <v>0</v>
      </c>
      <c r="N46" s="40">
        <f t="shared" si="9"/>
        <v>100.24420000000001</v>
      </c>
      <c r="O46" s="40"/>
      <c r="P46" s="40">
        <v>182.44200000000001</v>
      </c>
      <c r="Q46" s="40"/>
      <c r="R46" s="40">
        <v>193.547</v>
      </c>
      <c r="S46" s="40">
        <f t="shared" si="10"/>
        <v>0</v>
      </c>
      <c r="T46" s="40">
        <f t="shared" si="11"/>
        <v>187.99450000000002</v>
      </c>
      <c r="U46" s="40"/>
      <c r="V46" s="40">
        <v>155.441</v>
      </c>
      <c r="W46" s="40"/>
      <c r="X46" s="40">
        <v>162.88</v>
      </c>
      <c r="Y46" s="40"/>
      <c r="Z46" s="40">
        <v>175.38900000000001</v>
      </c>
      <c r="AA46" s="40">
        <f t="shared" si="12"/>
        <v>0</v>
      </c>
      <c r="AB46" s="40">
        <f t="shared" si="13"/>
        <v>164.57000000000002</v>
      </c>
      <c r="AC46" s="3">
        <f t="shared" si="14"/>
        <v>0</v>
      </c>
      <c r="AD46" s="3">
        <f t="shared" si="15"/>
        <v>141.18619999999999</v>
      </c>
    </row>
    <row r="47" spans="1:30" ht="21" customHeight="1" x14ac:dyDescent="0.25">
      <c r="A47" s="38" t="s">
        <v>37</v>
      </c>
      <c r="B47" s="38" t="s">
        <v>39</v>
      </c>
      <c r="C47" s="39" t="s">
        <v>143</v>
      </c>
      <c r="D47" s="39">
        <v>43</v>
      </c>
      <c r="E47" s="40"/>
      <c r="F47" s="40">
        <v>105.8</v>
      </c>
      <c r="G47" s="40"/>
      <c r="H47" s="40">
        <v>101.9</v>
      </c>
      <c r="I47" s="40"/>
      <c r="J47" s="40">
        <v>101.92</v>
      </c>
      <c r="K47" s="40"/>
      <c r="L47" s="40">
        <v>102.96</v>
      </c>
      <c r="M47" s="40">
        <f t="shared" si="8"/>
        <v>0</v>
      </c>
      <c r="N47" s="40">
        <f t="shared" si="9"/>
        <v>103.145</v>
      </c>
      <c r="O47" s="40"/>
      <c r="P47" s="40">
        <v>147.63</v>
      </c>
      <c r="Q47" s="40"/>
      <c r="R47" s="40">
        <v>156.5</v>
      </c>
      <c r="S47" s="40">
        <f t="shared" si="10"/>
        <v>0</v>
      </c>
      <c r="T47" s="40">
        <f t="shared" si="11"/>
        <v>152.065</v>
      </c>
      <c r="U47" s="40"/>
      <c r="V47" s="40">
        <v>172.232</v>
      </c>
      <c r="W47" s="40"/>
      <c r="X47" s="40">
        <v>176.9</v>
      </c>
      <c r="Y47" s="40"/>
      <c r="Z47" s="40">
        <v>184.32</v>
      </c>
      <c r="AA47" s="40">
        <f t="shared" si="12"/>
        <v>0</v>
      </c>
      <c r="AB47" s="40">
        <f t="shared" si="13"/>
        <v>177.81733333333332</v>
      </c>
      <c r="AC47" s="3">
        <f t="shared" si="14"/>
        <v>0</v>
      </c>
      <c r="AD47" s="3">
        <f t="shared" si="15"/>
        <v>138.90688888888889</v>
      </c>
    </row>
    <row r="48" spans="1:30" ht="21" customHeight="1" x14ac:dyDescent="0.25">
      <c r="A48" s="38" t="s">
        <v>43</v>
      </c>
      <c r="B48" s="38" t="s">
        <v>128</v>
      </c>
      <c r="C48" s="39">
        <v>13</v>
      </c>
      <c r="D48" s="39">
        <v>44</v>
      </c>
      <c r="E48" s="40">
        <v>184.56</v>
      </c>
      <c r="F48" s="40">
        <v>78.81</v>
      </c>
      <c r="G48" s="40">
        <v>178.18</v>
      </c>
      <c r="H48" s="40">
        <v>74.680000000000007</v>
      </c>
      <c r="I48" s="40">
        <v>178.94</v>
      </c>
      <c r="J48" s="40">
        <v>74.680000000000007</v>
      </c>
      <c r="K48" s="40">
        <v>179.83</v>
      </c>
      <c r="L48" s="40">
        <v>75.75</v>
      </c>
      <c r="M48" s="40">
        <f t="shared" si="8"/>
        <v>180.37750000000003</v>
      </c>
      <c r="N48" s="40">
        <f t="shared" si="9"/>
        <v>75.98</v>
      </c>
      <c r="O48" s="40">
        <v>213.18</v>
      </c>
      <c r="P48" s="40">
        <v>209.74</v>
      </c>
      <c r="Q48" s="40">
        <v>220.59</v>
      </c>
      <c r="R48" s="40">
        <v>216.54</v>
      </c>
      <c r="S48" s="40">
        <f t="shared" si="10"/>
        <v>216.88499999999999</v>
      </c>
      <c r="T48" s="40">
        <f t="shared" si="11"/>
        <v>213.14</v>
      </c>
      <c r="U48" s="40">
        <v>166.68</v>
      </c>
      <c r="V48" s="40">
        <v>162.13</v>
      </c>
      <c r="W48" s="40">
        <v>171.01</v>
      </c>
      <c r="X48" s="40">
        <v>168.89</v>
      </c>
      <c r="Y48" s="40">
        <v>179.7</v>
      </c>
      <c r="Z48" s="40">
        <v>180.51</v>
      </c>
      <c r="AA48" s="40">
        <f t="shared" si="12"/>
        <v>172.46333333333334</v>
      </c>
      <c r="AB48" s="40">
        <f t="shared" si="13"/>
        <v>170.51</v>
      </c>
      <c r="AC48" s="3">
        <f t="shared" si="14"/>
        <v>185.85222222222222</v>
      </c>
      <c r="AD48" s="3">
        <f t="shared" si="15"/>
        <v>137.97</v>
      </c>
    </row>
    <row r="49" spans="1:30" s="25" customFormat="1" ht="21" customHeight="1" x14ac:dyDescent="0.25">
      <c r="A49" s="38" t="s">
        <v>18</v>
      </c>
      <c r="B49" s="38" t="s">
        <v>20</v>
      </c>
      <c r="C49" s="39">
        <v>21</v>
      </c>
      <c r="D49" s="39">
        <v>45</v>
      </c>
      <c r="E49" s="40">
        <v>172.6</v>
      </c>
      <c r="F49" s="40">
        <v>117.137</v>
      </c>
      <c r="G49" s="40">
        <v>161.19999999999999</v>
      </c>
      <c r="H49" s="40">
        <v>106.95399999999999</v>
      </c>
      <c r="I49" s="40">
        <v>159.70400000000001</v>
      </c>
      <c r="J49" s="40">
        <v>105.551</v>
      </c>
      <c r="K49" s="40">
        <v>166.38</v>
      </c>
      <c r="L49" s="40">
        <v>111.626</v>
      </c>
      <c r="M49" s="40">
        <f t="shared" si="8"/>
        <v>164.971</v>
      </c>
      <c r="N49" s="40">
        <f t="shared" si="9"/>
        <v>110.31700000000001</v>
      </c>
      <c r="O49" s="40">
        <v>105.6</v>
      </c>
      <c r="P49" s="40">
        <v>108.206</v>
      </c>
      <c r="Q49" s="40">
        <v>117.098</v>
      </c>
      <c r="R49" s="40">
        <v>119.816</v>
      </c>
      <c r="S49" s="40">
        <f t="shared" si="10"/>
        <v>111.34899999999999</v>
      </c>
      <c r="T49" s="40">
        <f t="shared" si="11"/>
        <v>114.011</v>
      </c>
      <c r="U49" s="40">
        <v>208.98599999999999</v>
      </c>
      <c r="V49" s="40">
        <v>172.85599999999999</v>
      </c>
      <c r="W49" s="40">
        <v>209.67400000000001</v>
      </c>
      <c r="X49" s="40">
        <v>176.881</v>
      </c>
      <c r="Y49" s="40">
        <v>211.68600000000001</v>
      </c>
      <c r="Z49" s="40">
        <v>182.11799999999999</v>
      </c>
      <c r="AA49" s="40">
        <f t="shared" si="12"/>
        <v>210.11533333333333</v>
      </c>
      <c r="AB49" s="40">
        <f t="shared" si="13"/>
        <v>177.285</v>
      </c>
      <c r="AC49" s="48">
        <f t="shared" si="14"/>
        <v>168.1031111111111</v>
      </c>
      <c r="AD49" s="48">
        <f t="shared" si="15"/>
        <v>133.46055555555554</v>
      </c>
    </row>
    <row r="50" spans="1:30" ht="21" customHeight="1" x14ac:dyDescent="0.25">
      <c r="A50" s="38" t="s">
        <v>18</v>
      </c>
      <c r="B50" s="38" t="s">
        <v>114</v>
      </c>
      <c r="C50" s="39">
        <v>39</v>
      </c>
      <c r="D50" s="39">
        <v>46</v>
      </c>
      <c r="E50" s="40">
        <v>90.882000000000005</v>
      </c>
      <c r="F50" s="40">
        <v>87.879000000000005</v>
      </c>
      <c r="G50" s="40">
        <v>85.17</v>
      </c>
      <c r="H50" s="40">
        <v>82.257999999999996</v>
      </c>
      <c r="I50" s="40">
        <v>85.305999999999997</v>
      </c>
      <c r="J50" s="40">
        <v>82.055999999999997</v>
      </c>
      <c r="K50" s="40">
        <v>87.534000000000006</v>
      </c>
      <c r="L50" s="40">
        <v>84.513999999999996</v>
      </c>
      <c r="M50" s="40">
        <f t="shared" si="8"/>
        <v>87.222999999999999</v>
      </c>
      <c r="N50" s="40">
        <f t="shared" si="9"/>
        <v>84.176749999999998</v>
      </c>
      <c r="O50" s="40">
        <v>167.505</v>
      </c>
      <c r="P50" s="40">
        <v>163.136</v>
      </c>
      <c r="Q50" s="40">
        <v>177.83600000000001</v>
      </c>
      <c r="R50" s="40">
        <v>169.86600000000001</v>
      </c>
      <c r="S50" s="40">
        <f t="shared" si="10"/>
        <v>172.6705</v>
      </c>
      <c r="T50" s="40">
        <f t="shared" si="11"/>
        <v>166.501</v>
      </c>
      <c r="U50" s="40">
        <v>176.44200000000001</v>
      </c>
      <c r="V50" s="40">
        <v>169.04599999999999</v>
      </c>
      <c r="W50" s="40">
        <v>181.71299999999999</v>
      </c>
      <c r="X50" s="40">
        <v>173.43</v>
      </c>
      <c r="Y50" s="40">
        <v>190.20699999999999</v>
      </c>
      <c r="Z50" s="40">
        <v>180.81299999999999</v>
      </c>
      <c r="AA50" s="40">
        <f t="shared" si="12"/>
        <v>182.78733333333332</v>
      </c>
      <c r="AB50" s="40">
        <f t="shared" si="13"/>
        <v>174.42966666666666</v>
      </c>
      <c r="AC50" s="3">
        <f t="shared" si="14"/>
        <v>138.0661111111111</v>
      </c>
      <c r="AD50" s="3">
        <f t="shared" si="15"/>
        <v>132.55533333333335</v>
      </c>
    </row>
    <row r="51" spans="1:30" ht="21" customHeight="1" x14ac:dyDescent="0.25">
      <c r="A51" s="38" t="s">
        <v>37</v>
      </c>
      <c r="B51" s="38" t="s">
        <v>129</v>
      </c>
      <c r="C51" s="39">
        <v>41</v>
      </c>
      <c r="D51" s="39">
        <v>47</v>
      </c>
      <c r="E51" s="40">
        <v>85.21</v>
      </c>
      <c r="F51" s="40">
        <v>38.14</v>
      </c>
      <c r="G51" s="40">
        <v>68.03</v>
      </c>
      <c r="H51" s="40">
        <v>30.67</v>
      </c>
      <c r="I51" s="40">
        <v>67.072000000000003</v>
      </c>
      <c r="J51" s="40">
        <v>30.204000000000001</v>
      </c>
      <c r="K51" s="40">
        <v>77.094999999999999</v>
      </c>
      <c r="L51" s="40">
        <v>34.33</v>
      </c>
      <c r="M51" s="40">
        <f t="shared" si="8"/>
        <v>74.35175000000001</v>
      </c>
      <c r="N51" s="40">
        <f t="shared" si="9"/>
        <v>33.335999999999999</v>
      </c>
      <c r="O51" s="40">
        <v>171.572</v>
      </c>
      <c r="P51" s="40">
        <v>234.34399999999999</v>
      </c>
      <c r="Q51" s="40">
        <v>181.24100000000001</v>
      </c>
      <c r="R51" s="40">
        <v>240.95500000000001</v>
      </c>
      <c r="S51" s="40">
        <f t="shared" si="10"/>
        <v>176.40649999999999</v>
      </c>
      <c r="T51" s="40">
        <f t="shared" si="11"/>
        <v>237.64949999999999</v>
      </c>
      <c r="U51" s="40">
        <v>179.78299999999999</v>
      </c>
      <c r="V51" s="40">
        <v>177.749</v>
      </c>
      <c r="W51" s="40">
        <v>186.285</v>
      </c>
      <c r="X51" s="40">
        <v>186.797</v>
      </c>
      <c r="Y51" s="40">
        <v>196.42699999999999</v>
      </c>
      <c r="Z51" s="40">
        <v>200.327</v>
      </c>
      <c r="AA51" s="40">
        <f t="shared" si="12"/>
        <v>187.49833333333333</v>
      </c>
      <c r="AB51" s="40">
        <f t="shared" si="13"/>
        <v>188.29100000000003</v>
      </c>
      <c r="AC51" s="3">
        <f t="shared" si="14"/>
        <v>134.74611111111111</v>
      </c>
      <c r="AD51" s="3">
        <f t="shared" si="15"/>
        <v>130.39066666666668</v>
      </c>
    </row>
    <row r="52" spans="1:30" ht="21" customHeight="1" x14ac:dyDescent="0.25">
      <c r="A52" s="38" t="s">
        <v>0</v>
      </c>
      <c r="B52" s="38" t="s">
        <v>101</v>
      </c>
      <c r="C52" s="39">
        <v>43</v>
      </c>
      <c r="D52" s="39">
        <v>48</v>
      </c>
      <c r="E52" s="40">
        <v>126.4</v>
      </c>
      <c r="F52" s="40">
        <v>123.8</v>
      </c>
      <c r="G52" s="40">
        <v>120.8</v>
      </c>
      <c r="H52" s="40">
        <v>120.4</v>
      </c>
      <c r="I52" s="40">
        <v>120.35</v>
      </c>
      <c r="J52" s="40">
        <v>120.624</v>
      </c>
      <c r="K52" s="40">
        <v>122.45</v>
      </c>
      <c r="L52" s="40">
        <v>120.88</v>
      </c>
      <c r="M52" s="40">
        <f t="shared" si="8"/>
        <v>122.49999999999999</v>
      </c>
      <c r="N52" s="40">
        <f t="shared" si="9"/>
        <v>121.42599999999999</v>
      </c>
      <c r="O52" s="40">
        <v>105.93</v>
      </c>
      <c r="P52" s="40">
        <v>110.702</v>
      </c>
      <c r="Q52" s="40">
        <v>109.45</v>
      </c>
      <c r="R52" s="40">
        <v>114.934</v>
      </c>
      <c r="S52" s="40">
        <f t="shared" si="10"/>
        <v>107.69</v>
      </c>
      <c r="T52" s="40">
        <f t="shared" si="11"/>
        <v>112.818</v>
      </c>
      <c r="U52" s="40">
        <v>154.57</v>
      </c>
      <c r="V52" s="40">
        <v>144.63499999999999</v>
      </c>
      <c r="W52" s="40">
        <v>152.1</v>
      </c>
      <c r="X52" s="40">
        <v>144.304</v>
      </c>
      <c r="Y52" s="40">
        <v>151.77000000000001</v>
      </c>
      <c r="Z52" s="40">
        <v>147.28200000000001</v>
      </c>
      <c r="AA52" s="40">
        <f t="shared" si="12"/>
        <v>152.8133333333333</v>
      </c>
      <c r="AB52" s="40">
        <f t="shared" si="13"/>
        <v>145.40700000000001</v>
      </c>
      <c r="AC52" s="3">
        <f t="shared" si="14"/>
        <v>129.31333333333336</v>
      </c>
      <c r="AD52" s="3">
        <f t="shared" si="15"/>
        <v>127.50677777777777</v>
      </c>
    </row>
    <row r="53" spans="1:30" ht="21" customHeight="1" x14ac:dyDescent="0.25">
      <c r="A53" s="38" t="s">
        <v>0</v>
      </c>
      <c r="B53" s="38" t="s">
        <v>5</v>
      </c>
      <c r="C53" s="39">
        <v>46</v>
      </c>
      <c r="D53" s="39">
        <v>49</v>
      </c>
      <c r="E53" s="40">
        <v>113.84</v>
      </c>
      <c r="F53" s="40">
        <v>112.41</v>
      </c>
      <c r="G53" s="40">
        <v>110.46</v>
      </c>
      <c r="H53" s="40">
        <v>111.75</v>
      </c>
      <c r="I53" s="40">
        <v>110.5</v>
      </c>
      <c r="J53" s="40">
        <v>112.25</v>
      </c>
      <c r="K53" s="40">
        <v>111.03</v>
      </c>
      <c r="L53" s="40">
        <v>110.62</v>
      </c>
      <c r="M53" s="40">
        <f t="shared" si="8"/>
        <v>111.45750000000001</v>
      </c>
      <c r="N53" s="40">
        <f t="shared" si="9"/>
        <v>111.75749999999999</v>
      </c>
      <c r="O53" s="40">
        <v>96.4</v>
      </c>
      <c r="P53" s="40">
        <v>107.27</v>
      </c>
      <c r="Q53" s="40">
        <v>102.66</v>
      </c>
      <c r="R53" s="40">
        <v>113.73</v>
      </c>
      <c r="S53" s="40">
        <f t="shared" si="10"/>
        <v>99.53</v>
      </c>
      <c r="T53" s="40">
        <f t="shared" si="11"/>
        <v>110.5</v>
      </c>
      <c r="U53" s="40">
        <v>152.78</v>
      </c>
      <c r="V53" s="40">
        <v>147.63</v>
      </c>
      <c r="W53" s="40">
        <v>152.41</v>
      </c>
      <c r="X53" s="40">
        <v>148.31</v>
      </c>
      <c r="Y53" s="40">
        <v>154.56</v>
      </c>
      <c r="Z53" s="40">
        <v>151.84</v>
      </c>
      <c r="AA53" s="40">
        <f t="shared" si="12"/>
        <v>153.25</v>
      </c>
      <c r="AB53" s="40">
        <f t="shared" si="13"/>
        <v>149.26</v>
      </c>
      <c r="AC53" s="3">
        <f t="shared" si="14"/>
        <v>122.73777777777777</v>
      </c>
      <c r="AD53" s="3">
        <f t="shared" si="15"/>
        <v>123.97888888888889</v>
      </c>
    </row>
    <row r="54" spans="1:30" ht="21" customHeight="1" x14ac:dyDescent="0.25">
      <c r="A54" s="38" t="s">
        <v>0</v>
      </c>
      <c r="B54" s="38" t="s">
        <v>115</v>
      </c>
      <c r="C54" s="39">
        <v>49</v>
      </c>
      <c r="D54" s="39">
        <v>50</v>
      </c>
      <c r="E54" s="40">
        <v>103.3</v>
      </c>
      <c r="F54" s="40">
        <v>91.18</v>
      </c>
      <c r="G54" s="40">
        <v>100.3</v>
      </c>
      <c r="H54" s="40">
        <v>89.68</v>
      </c>
      <c r="I54" s="40">
        <v>100.52200000000001</v>
      </c>
      <c r="J54" s="40">
        <v>90</v>
      </c>
      <c r="K54" s="40">
        <v>100.9</v>
      </c>
      <c r="L54" s="40">
        <v>89.381</v>
      </c>
      <c r="M54" s="40">
        <f t="shared" si="8"/>
        <v>101.25550000000001</v>
      </c>
      <c r="N54" s="40">
        <f t="shared" si="9"/>
        <v>90.060249999999996</v>
      </c>
      <c r="O54" s="40">
        <v>114.13500000000001</v>
      </c>
      <c r="P54" s="40">
        <v>129.376</v>
      </c>
      <c r="Q54" s="40">
        <v>119.568</v>
      </c>
      <c r="R54" s="40">
        <v>135.691</v>
      </c>
      <c r="S54" s="40">
        <f t="shared" si="10"/>
        <v>116.8515</v>
      </c>
      <c r="T54" s="40">
        <f t="shared" si="11"/>
        <v>132.5335</v>
      </c>
      <c r="U54" s="40">
        <v>143.88800000000001</v>
      </c>
      <c r="V54" s="40">
        <v>150.80199999999999</v>
      </c>
      <c r="W54" s="40">
        <v>143.679</v>
      </c>
      <c r="X54" s="40">
        <v>152.69200000000001</v>
      </c>
      <c r="Y54" s="40">
        <v>146.47800000000001</v>
      </c>
      <c r="Z54" s="40">
        <v>158.73500000000001</v>
      </c>
      <c r="AA54" s="40">
        <f t="shared" si="12"/>
        <v>144.68166666666667</v>
      </c>
      <c r="AB54" s="40">
        <f t="shared" si="13"/>
        <v>154.07633333333334</v>
      </c>
      <c r="AC54" s="3">
        <f t="shared" si="14"/>
        <v>119.19666666666666</v>
      </c>
      <c r="AD54" s="3">
        <f t="shared" si="15"/>
        <v>120.83744444444444</v>
      </c>
    </row>
    <row r="55" spans="1:30" ht="21" customHeight="1" x14ac:dyDescent="0.25">
      <c r="A55" s="38" t="s">
        <v>18</v>
      </c>
      <c r="B55" s="38" t="s">
        <v>102</v>
      </c>
      <c r="C55" s="39">
        <v>47</v>
      </c>
      <c r="D55" s="39">
        <v>51</v>
      </c>
      <c r="E55" s="40">
        <v>68.59</v>
      </c>
      <c r="F55" s="40">
        <v>64.09</v>
      </c>
      <c r="G55" s="40">
        <v>56.24</v>
      </c>
      <c r="H55" s="40">
        <v>61.11</v>
      </c>
      <c r="I55" s="40">
        <v>55.61</v>
      </c>
      <c r="J55" s="40">
        <v>61</v>
      </c>
      <c r="K55" s="40">
        <v>62.51</v>
      </c>
      <c r="L55" s="40">
        <v>47.85</v>
      </c>
      <c r="M55" s="40">
        <f t="shared" si="8"/>
        <v>60.737499999999997</v>
      </c>
      <c r="N55" s="40">
        <f t="shared" si="9"/>
        <v>58.512499999999996</v>
      </c>
      <c r="O55" s="40">
        <v>173.3</v>
      </c>
      <c r="P55" s="40">
        <v>186.517</v>
      </c>
      <c r="Q55" s="40">
        <v>181.81</v>
      </c>
      <c r="R55" s="40">
        <v>190.727</v>
      </c>
      <c r="S55" s="40">
        <f t="shared" si="10"/>
        <v>177.55500000000001</v>
      </c>
      <c r="T55" s="40">
        <f t="shared" si="11"/>
        <v>188.62200000000001</v>
      </c>
      <c r="U55" s="40">
        <v>157.69999999999999</v>
      </c>
      <c r="V55" s="40">
        <v>149.99799999999999</v>
      </c>
      <c r="W55" s="40">
        <v>167.96</v>
      </c>
      <c r="X55" s="40">
        <v>154.69200000000001</v>
      </c>
      <c r="Y55" s="40">
        <v>172.25</v>
      </c>
      <c r="Z55" s="40">
        <v>164.25</v>
      </c>
      <c r="AA55" s="40">
        <f t="shared" si="12"/>
        <v>165.97</v>
      </c>
      <c r="AB55" s="40">
        <f t="shared" si="13"/>
        <v>156.31333333333333</v>
      </c>
      <c r="AC55" s="3">
        <f t="shared" si="14"/>
        <v>121.77444444444444</v>
      </c>
      <c r="AD55" s="3">
        <f t="shared" si="15"/>
        <v>120.026</v>
      </c>
    </row>
    <row r="56" spans="1:30" ht="21" customHeight="1" x14ac:dyDescent="0.25">
      <c r="A56" s="38" t="s">
        <v>35</v>
      </c>
      <c r="B56" s="38" t="s">
        <v>130</v>
      </c>
      <c r="C56" s="39">
        <v>45</v>
      </c>
      <c r="D56" s="39">
        <v>52</v>
      </c>
      <c r="E56" s="40">
        <v>65.42</v>
      </c>
      <c r="F56" s="40">
        <v>45.96</v>
      </c>
      <c r="G56" s="40">
        <v>65.45</v>
      </c>
      <c r="H56" s="40">
        <v>45.31</v>
      </c>
      <c r="I56" s="40">
        <v>65.510000000000005</v>
      </c>
      <c r="J56" s="40">
        <v>45.51</v>
      </c>
      <c r="K56" s="40">
        <v>65.41</v>
      </c>
      <c r="L56" s="40">
        <v>45.26</v>
      </c>
      <c r="M56" s="40">
        <f t="shared" si="8"/>
        <v>65.447499999999991</v>
      </c>
      <c r="N56" s="40">
        <f t="shared" si="9"/>
        <v>45.51</v>
      </c>
      <c r="O56" s="40">
        <v>182.22</v>
      </c>
      <c r="P56" s="40">
        <v>186.2</v>
      </c>
      <c r="Q56" s="40">
        <v>189.35</v>
      </c>
      <c r="R56" s="40">
        <v>192.21</v>
      </c>
      <c r="S56" s="40">
        <f t="shared" si="10"/>
        <v>185.785</v>
      </c>
      <c r="T56" s="40">
        <f t="shared" si="11"/>
        <v>189.20499999999998</v>
      </c>
      <c r="U56" s="40">
        <v>155.47</v>
      </c>
      <c r="V56" s="40">
        <v>157.35</v>
      </c>
      <c r="W56" s="40">
        <v>168.41</v>
      </c>
      <c r="X56" s="40">
        <v>171.2</v>
      </c>
      <c r="Y56" s="40">
        <v>171.63</v>
      </c>
      <c r="Z56" s="40">
        <v>174.1</v>
      </c>
      <c r="AA56" s="40">
        <f t="shared" si="12"/>
        <v>165.17</v>
      </c>
      <c r="AB56" s="40">
        <f t="shared" si="13"/>
        <v>167.54999999999998</v>
      </c>
      <c r="AC56" s="3">
        <f t="shared" si="14"/>
        <v>125.42999999999999</v>
      </c>
      <c r="AD56" s="3">
        <f t="shared" si="15"/>
        <v>118.12222222222221</v>
      </c>
    </row>
    <row r="57" spans="1:30" ht="21" customHeight="1" x14ac:dyDescent="0.25">
      <c r="A57" s="38" t="s">
        <v>43</v>
      </c>
      <c r="B57" s="38" t="s">
        <v>116</v>
      </c>
      <c r="C57" s="39" t="s">
        <v>143</v>
      </c>
      <c r="D57" s="39">
        <v>53</v>
      </c>
      <c r="E57" s="40"/>
      <c r="F57" s="40">
        <v>83.578000000000003</v>
      </c>
      <c r="G57" s="40"/>
      <c r="H57" s="40">
        <v>77.921000000000006</v>
      </c>
      <c r="I57" s="40"/>
      <c r="J57" s="40">
        <v>77.638999999999996</v>
      </c>
      <c r="K57" s="40"/>
      <c r="L57" s="40">
        <v>80.037000000000006</v>
      </c>
      <c r="M57" s="40">
        <f t="shared" si="8"/>
        <v>0</v>
      </c>
      <c r="N57" s="40">
        <f t="shared" si="9"/>
        <v>79.793750000000017</v>
      </c>
      <c r="O57" s="40"/>
      <c r="P57" s="40">
        <v>118.70099999999999</v>
      </c>
      <c r="Q57" s="40"/>
      <c r="R57" s="40">
        <v>127.672</v>
      </c>
      <c r="S57" s="40">
        <f t="shared" si="10"/>
        <v>0</v>
      </c>
      <c r="T57" s="40">
        <f t="shared" si="11"/>
        <v>123.1865</v>
      </c>
      <c r="U57" s="40"/>
      <c r="V57" s="40">
        <v>159.767</v>
      </c>
      <c r="W57" s="40"/>
      <c r="X57" s="40">
        <v>163.179</v>
      </c>
      <c r="Y57" s="40"/>
      <c r="Z57" s="40">
        <v>170.423</v>
      </c>
      <c r="AA57" s="40">
        <f t="shared" si="12"/>
        <v>0</v>
      </c>
      <c r="AB57" s="40">
        <f t="shared" si="13"/>
        <v>164.45633333333333</v>
      </c>
      <c r="AC57" s="3">
        <f t="shared" si="14"/>
        <v>0</v>
      </c>
      <c r="AD57" s="3">
        <f t="shared" si="15"/>
        <v>117.65744444444444</v>
      </c>
    </row>
    <row r="58" spans="1:30" ht="21" customHeight="1" x14ac:dyDescent="0.25">
      <c r="A58" s="38" t="s">
        <v>0</v>
      </c>
      <c r="B58" s="38" t="s">
        <v>131</v>
      </c>
      <c r="C58" s="39">
        <v>48</v>
      </c>
      <c r="D58" s="39">
        <v>54</v>
      </c>
      <c r="E58" s="40">
        <v>148.63</v>
      </c>
      <c r="F58" s="40">
        <v>156.583</v>
      </c>
      <c r="G58" s="40">
        <v>150.31200000000001</v>
      </c>
      <c r="H58" s="40">
        <v>152.25700000000001</v>
      </c>
      <c r="I58" s="40">
        <v>0</v>
      </c>
      <c r="J58" s="40">
        <v>0</v>
      </c>
      <c r="K58" s="40">
        <v>0</v>
      </c>
      <c r="L58" s="40">
        <v>0</v>
      </c>
      <c r="M58" s="40">
        <f t="shared" si="8"/>
        <v>74.735500000000002</v>
      </c>
      <c r="N58" s="40">
        <f t="shared" si="9"/>
        <v>77.210000000000008</v>
      </c>
      <c r="O58" s="40">
        <v>185.607</v>
      </c>
      <c r="P58" s="40">
        <v>146.76499999999999</v>
      </c>
      <c r="Q58" s="40">
        <v>190.59200000000001</v>
      </c>
      <c r="R58" s="40">
        <v>155.05000000000001</v>
      </c>
      <c r="S58" s="40">
        <f t="shared" si="10"/>
        <v>188.09950000000001</v>
      </c>
      <c r="T58" s="40">
        <f t="shared" si="11"/>
        <v>150.9075</v>
      </c>
      <c r="U58" s="40">
        <v>133.94300000000001</v>
      </c>
      <c r="V58" s="40">
        <v>143.08799999999999</v>
      </c>
      <c r="W58" s="40">
        <v>137.77600000000001</v>
      </c>
      <c r="X58" s="40">
        <v>147.62299999999999</v>
      </c>
      <c r="Y58" s="40">
        <v>147.05000000000001</v>
      </c>
      <c r="Z58" s="40">
        <v>157.35599999999999</v>
      </c>
      <c r="AA58" s="40">
        <f t="shared" si="12"/>
        <v>139.58966666666669</v>
      </c>
      <c r="AB58" s="40">
        <f t="shared" si="13"/>
        <v>149.35566666666668</v>
      </c>
      <c r="AC58" s="3">
        <f t="shared" si="14"/>
        <v>121.54555555555554</v>
      </c>
      <c r="AD58" s="3">
        <f t="shared" si="15"/>
        <v>117.63577777777778</v>
      </c>
    </row>
    <row r="59" spans="1:30" ht="21" customHeight="1" x14ac:dyDescent="0.25">
      <c r="A59" s="38" t="s">
        <v>0</v>
      </c>
      <c r="B59" s="38" t="s">
        <v>103</v>
      </c>
      <c r="C59" s="39">
        <v>52</v>
      </c>
      <c r="D59" s="39">
        <v>55</v>
      </c>
      <c r="E59" s="40">
        <v>44.06</v>
      </c>
      <c r="F59" s="40">
        <v>59.27</v>
      </c>
      <c r="G59" s="40">
        <v>38.58</v>
      </c>
      <c r="H59" s="40">
        <v>55.58</v>
      </c>
      <c r="I59" s="40">
        <v>38.578000000000003</v>
      </c>
      <c r="J59" s="40">
        <v>55.69</v>
      </c>
      <c r="K59" s="40">
        <v>41.209000000000003</v>
      </c>
      <c r="L59" s="40">
        <v>56.969000000000001</v>
      </c>
      <c r="M59" s="40">
        <f t="shared" si="8"/>
        <v>40.606750000000005</v>
      </c>
      <c r="N59" s="40">
        <f t="shared" si="9"/>
        <v>56.877249999999997</v>
      </c>
      <c r="O59" s="40">
        <v>165.09</v>
      </c>
      <c r="P59" s="40">
        <v>143.97</v>
      </c>
      <c r="Q59" s="40">
        <v>175.45</v>
      </c>
      <c r="R59" s="40">
        <v>154.44999999999999</v>
      </c>
      <c r="S59" s="40">
        <f t="shared" si="10"/>
        <v>170.26999999999998</v>
      </c>
      <c r="T59" s="40">
        <f t="shared" si="11"/>
        <v>149.20999999999998</v>
      </c>
      <c r="U59" s="40">
        <v>159.54</v>
      </c>
      <c r="V59" s="40">
        <v>164.82</v>
      </c>
      <c r="W59" s="40">
        <v>163.94</v>
      </c>
      <c r="X59" s="40">
        <v>168.84100000000001</v>
      </c>
      <c r="Y59" s="40">
        <v>172.51</v>
      </c>
      <c r="Z59" s="40">
        <v>176.59</v>
      </c>
      <c r="AA59" s="40">
        <f t="shared" si="12"/>
        <v>165.33</v>
      </c>
      <c r="AB59" s="40">
        <f t="shared" si="13"/>
        <v>170.08366666666666</v>
      </c>
      <c r="AC59" s="3">
        <f t="shared" si="14"/>
        <v>110.99522222222224</v>
      </c>
      <c r="AD59" s="3">
        <f t="shared" si="15"/>
        <v>115.13111111111112</v>
      </c>
    </row>
    <row r="60" spans="1:30" ht="21" customHeight="1" x14ac:dyDescent="0.25">
      <c r="A60" s="38" t="s">
        <v>55</v>
      </c>
      <c r="B60" s="38" t="s">
        <v>132</v>
      </c>
      <c r="C60" s="39">
        <v>38</v>
      </c>
      <c r="D60" s="39">
        <v>56</v>
      </c>
      <c r="E60" s="40">
        <v>151.18299999999999</v>
      </c>
      <c r="F60" s="40">
        <v>52.131</v>
      </c>
      <c r="G60" s="40">
        <v>79.751999999999995</v>
      </c>
      <c r="H60" s="40">
        <v>44.972999999999999</v>
      </c>
      <c r="I60" s="40">
        <v>79.438999999999993</v>
      </c>
      <c r="J60" s="40">
        <v>44.86</v>
      </c>
      <c r="K60" s="40">
        <v>86.531000000000006</v>
      </c>
      <c r="L60" s="40">
        <v>48.347000000000001</v>
      </c>
      <c r="M60" s="40">
        <f t="shared" si="8"/>
        <v>99.226250000000007</v>
      </c>
      <c r="N60" s="40">
        <f t="shared" si="9"/>
        <v>47.577750000000002</v>
      </c>
      <c r="O60" s="40">
        <v>193.488</v>
      </c>
      <c r="P60" s="40">
        <v>182.65</v>
      </c>
      <c r="Q60" s="40">
        <v>204.73</v>
      </c>
      <c r="R60" s="40">
        <v>187.89599999999999</v>
      </c>
      <c r="S60" s="40">
        <f t="shared" si="10"/>
        <v>199.10899999999998</v>
      </c>
      <c r="T60" s="40">
        <f t="shared" si="11"/>
        <v>185.273</v>
      </c>
      <c r="U60" s="40">
        <v>187.215</v>
      </c>
      <c r="V60" s="40">
        <v>149.22499999999999</v>
      </c>
      <c r="W60" s="40">
        <v>94.929000000000002</v>
      </c>
      <c r="X60" s="40">
        <v>155.785</v>
      </c>
      <c r="Y60" s="40">
        <v>206.74</v>
      </c>
      <c r="Z60" s="40">
        <v>167.202</v>
      </c>
      <c r="AA60" s="40">
        <f t="shared" si="12"/>
        <v>162.96133333333333</v>
      </c>
      <c r="AB60" s="40">
        <f t="shared" si="13"/>
        <v>157.404</v>
      </c>
      <c r="AC60" s="3">
        <f t="shared" si="14"/>
        <v>142.66744444444444</v>
      </c>
      <c r="AD60" s="3">
        <f t="shared" si="15"/>
        <v>114.78544444444444</v>
      </c>
    </row>
    <row r="61" spans="1:30" ht="21" customHeight="1" x14ac:dyDescent="0.25">
      <c r="A61" s="38" t="s">
        <v>32</v>
      </c>
      <c r="B61" s="38" t="s">
        <v>133</v>
      </c>
      <c r="C61" s="39">
        <v>53</v>
      </c>
      <c r="D61" s="39">
        <v>57</v>
      </c>
      <c r="E61" s="40">
        <v>70.03</v>
      </c>
      <c r="F61" s="40">
        <v>71.37</v>
      </c>
      <c r="G61" s="40">
        <v>70.319999999999993</v>
      </c>
      <c r="H61" s="40">
        <v>70.400000000000006</v>
      </c>
      <c r="I61" s="40">
        <v>69.900000000000006</v>
      </c>
      <c r="J61" s="40">
        <v>70.78</v>
      </c>
      <c r="K61" s="40">
        <v>70.16</v>
      </c>
      <c r="L61" s="40">
        <v>70.14</v>
      </c>
      <c r="M61" s="40">
        <f t="shared" si="8"/>
        <v>70.102499999999992</v>
      </c>
      <c r="N61" s="40">
        <f t="shared" si="9"/>
        <v>70.672499999999999</v>
      </c>
      <c r="O61" s="40">
        <v>148.03</v>
      </c>
      <c r="P61" s="40">
        <v>152.04</v>
      </c>
      <c r="Q61" s="40">
        <v>157.24</v>
      </c>
      <c r="R61" s="40">
        <v>158.15</v>
      </c>
      <c r="S61" s="40">
        <f t="shared" si="10"/>
        <v>152.63499999999999</v>
      </c>
      <c r="T61" s="40">
        <f t="shared" si="11"/>
        <v>155.095</v>
      </c>
      <c r="U61" s="40">
        <v>131.22999999999999</v>
      </c>
      <c r="V61" s="40">
        <v>130.33000000000001</v>
      </c>
      <c r="W61" s="40">
        <v>132.53</v>
      </c>
      <c r="X61" s="40">
        <v>133.19999999999999</v>
      </c>
      <c r="Y61" s="40">
        <v>140.82</v>
      </c>
      <c r="Z61" s="40">
        <v>140.79</v>
      </c>
      <c r="AA61" s="40">
        <f t="shared" si="12"/>
        <v>134.85999999999999</v>
      </c>
      <c r="AB61" s="40">
        <f t="shared" si="13"/>
        <v>134.77333333333331</v>
      </c>
      <c r="AC61" s="3">
        <f t="shared" si="14"/>
        <v>110.02888888888889</v>
      </c>
      <c r="AD61" s="3">
        <f t="shared" si="15"/>
        <v>110.80000000000001</v>
      </c>
    </row>
    <row r="62" spans="1:30" ht="21" customHeight="1" x14ac:dyDescent="0.25">
      <c r="A62" s="38" t="s">
        <v>43</v>
      </c>
      <c r="B62" s="38" t="s">
        <v>134</v>
      </c>
      <c r="C62" s="39">
        <v>44</v>
      </c>
      <c r="D62" s="39">
        <v>58</v>
      </c>
      <c r="E62" s="40">
        <v>49.1663</v>
      </c>
      <c r="F62" s="40">
        <v>59.668199999999999</v>
      </c>
      <c r="G62" s="40">
        <v>40.573099999999997</v>
      </c>
      <c r="H62" s="40">
        <v>55.220700000000001</v>
      </c>
      <c r="I62" s="40">
        <v>40.320300000000003</v>
      </c>
      <c r="J62" s="40">
        <v>54.569000000000003</v>
      </c>
      <c r="K62" s="40">
        <v>45.131300000000003</v>
      </c>
      <c r="L62" s="40">
        <v>57.271599999999999</v>
      </c>
      <c r="M62" s="40">
        <f t="shared" si="8"/>
        <v>43.797750000000001</v>
      </c>
      <c r="N62" s="40">
        <f t="shared" si="9"/>
        <v>56.682375</v>
      </c>
      <c r="O62" s="40">
        <v>227.25299999999999</v>
      </c>
      <c r="P62" s="40">
        <v>156.31700000000001</v>
      </c>
      <c r="Q62" s="40">
        <v>237.941</v>
      </c>
      <c r="R62" s="40">
        <v>164.75299999999999</v>
      </c>
      <c r="S62" s="40">
        <f t="shared" si="10"/>
        <v>232.59699999999998</v>
      </c>
      <c r="T62" s="40">
        <f t="shared" si="11"/>
        <v>160.535</v>
      </c>
      <c r="U62" s="40">
        <v>156.27799999999999</v>
      </c>
      <c r="V62" s="40">
        <v>142.97</v>
      </c>
      <c r="W62" s="40">
        <v>164.33500000000001</v>
      </c>
      <c r="X62" s="40">
        <v>146.87899999999999</v>
      </c>
      <c r="Y62" s="40">
        <v>177.96700000000001</v>
      </c>
      <c r="Z62" s="40">
        <v>155.785</v>
      </c>
      <c r="AA62" s="40">
        <f t="shared" si="12"/>
        <v>166.19333333333336</v>
      </c>
      <c r="AB62" s="40">
        <f t="shared" si="13"/>
        <v>148.54466666666667</v>
      </c>
      <c r="AC62" s="3">
        <f t="shared" si="14"/>
        <v>126.55166666666668</v>
      </c>
      <c r="AD62" s="3">
        <f t="shared" si="15"/>
        <v>110.38150000000002</v>
      </c>
    </row>
    <row r="63" spans="1:30" ht="21" customHeight="1" x14ac:dyDescent="0.25">
      <c r="A63" s="38" t="s">
        <v>37</v>
      </c>
      <c r="B63" s="38" t="s">
        <v>42</v>
      </c>
      <c r="C63" s="39">
        <v>55</v>
      </c>
      <c r="D63" s="39">
        <v>59</v>
      </c>
      <c r="E63" s="40">
        <v>21.31</v>
      </c>
      <c r="F63" s="40">
        <v>56.68</v>
      </c>
      <c r="G63" s="40">
        <v>19.21</v>
      </c>
      <c r="H63" s="40">
        <v>51.89</v>
      </c>
      <c r="I63" s="40">
        <v>19.32</v>
      </c>
      <c r="J63" s="40">
        <v>51.86</v>
      </c>
      <c r="K63" s="40">
        <v>20.149999999999999</v>
      </c>
      <c r="L63" s="40">
        <v>53.72</v>
      </c>
      <c r="M63" s="40">
        <f t="shared" si="8"/>
        <v>19.997499999999999</v>
      </c>
      <c r="N63" s="40">
        <f t="shared" si="9"/>
        <v>53.537500000000001</v>
      </c>
      <c r="O63" s="40">
        <v>195.47</v>
      </c>
      <c r="P63" s="40">
        <v>169.04</v>
      </c>
      <c r="Q63" s="40">
        <v>197.51</v>
      </c>
      <c r="R63" s="40">
        <v>175.48</v>
      </c>
      <c r="S63" s="40">
        <f t="shared" si="10"/>
        <v>196.49</v>
      </c>
      <c r="T63" s="40">
        <f t="shared" si="11"/>
        <v>172.26</v>
      </c>
      <c r="U63" s="40">
        <v>131.86000000000001</v>
      </c>
      <c r="V63" s="40">
        <v>139.55000000000001</v>
      </c>
      <c r="W63" s="40">
        <v>155.57</v>
      </c>
      <c r="X63" s="40">
        <v>143.22999999999999</v>
      </c>
      <c r="Y63" s="40">
        <v>144.03</v>
      </c>
      <c r="Z63" s="40">
        <v>151.88</v>
      </c>
      <c r="AA63" s="40">
        <f t="shared" si="12"/>
        <v>143.82000000000002</v>
      </c>
      <c r="AB63" s="40">
        <f t="shared" si="13"/>
        <v>144.88666666666666</v>
      </c>
      <c r="AC63" s="3">
        <f t="shared" si="14"/>
        <v>100.49222222222221</v>
      </c>
      <c r="AD63" s="3">
        <f t="shared" si="15"/>
        <v>110.37</v>
      </c>
    </row>
    <row r="64" spans="1:30" ht="21" customHeight="1" x14ac:dyDescent="0.25">
      <c r="A64" s="38" t="s">
        <v>0</v>
      </c>
      <c r="B64" s="38" t="s">
        <v>104</v>
      </c>
      <c r="C64" s="39">
        <v>50</v>
      </c>
      <c r="D64" s="39">
        <v>60</v>
      </c>
      <c r="E64" s="40">
        <v>152.86099999999999</v>
      </c>
      <c r="F64" s="40">
        <v>103.425</v>
      </c>
      <c r="G64" s="40">
        <v>152.31100000000001</v>
      </c>
      <c r="H64" s="40">
        <v>104.283</v>
      </c>
      <c r="I64" s="40">
        <v>153.631</v>
      </c>
      <c r="J64" s="40">
        <v>105.25700000000001</v>
      </c>
      <c r="K64" s="40">
        <v>151.42400000000001</v>
      </c>
      <c r="L64" s="40">
        <v>103.53</v>
      </c>
      <c r="M64" s="40">
        <f t="shared" si="8"/>
        <v>152.55674999999999</v>
      </c>
      <c r="N64" s="40">
        <f t="shared" si="9"/>
        <v>104.12375</v>
      </c>
      <c r="O64" s="40">
        <v>58.408000000000001</v>
      </c>
      <c r="P64" s="40">
        <v>93.073999999999998</v>
      </c>
      <c r="Q64" s="40">
        <v>59.942999999999998</v>
      </c>
      <c r="R64" s="40">
        <v>96.472999999999999</v>
      </c>
      <c r="S64" s="40">
        <f t="shared" si="10"/>
        <v>59.1755</v>
      </c>
      <c r="T64" s="40">
        <f t="shared" si="11"/>
        <v>94.773499999999999</v>
      </c>
      <c r="U64" s="40">
        <v>113.476</v>
      </c>
      <c r="V64" s="40">
        <v>121.34399999999999</v>
      </c>
      <c r="W64" s="40">
        <v>109.285</v>
      </c>
      <c r="X64" s="40">
        <v>120.193</v>
      </c>
      <c r="Y64" s="40">
        <v>106.45699999999999</v>
      </c>
      <c r="Z64" s="40">
        <v>123.322</v>
      </c>
      <c r="AA64" s="40">
        <f t="shared" si="12"/>
        <v>109.73933333333332</v>
      </c>
      <c r="AB64" s="40">
        <f t="shared" si="13"/>
        <v>121.61966666666666</v>
      </c>
      <c r="AC64" s="3">
        <f t="shared" si="14"/>
        <v>117.53288888888886</v>
      </c>
      <c r="AD64" s="3">
        <f t="shared" si="15"/>
        <v>107.87788888888889</v>
      </c>
    </row>
    <row r="65" spans="1:30" ht="21" customHeight="1" x14ac:dyDescent="0.25">
      <c r="A65" s="38" t="s">
        <v>18</v>
      </c>
      <c r="B65" s="38" t="s">
        <v>105</v>
      </c>
      <c r="C65" s="39">
        <v>42</v>
      </c>
      <c r="D65" s="39">
        <v>61</v>
      </c>
      <c r="E65" s="40">
        <v>111.71899999999999</v>
      </c>
      <c r="F65" s="40">
        <v>33.457099999999997</v>
      </c>
      <c r="G65" s="40">
        <v>111.96899999999999</v>
      </c>
      <c r="H65" s="40">
        <v>31.764700000000001</v>
      </c>
      <c r="I65" s="40">
        <v>112.45699999999999</v>
      </c>
      <c r="J65" s="40">
        <v>31.891999999999999</v>
      </c>
      <c r="K65" s="40">
        <v>110.749</v>
      </c>
      <c r="L65" s="40">
        <v>32.219700000000003</v>
      </c>
      <c r="M65" s="40">
        <f t="shared" si="8"/>
        <v>111.7235</v>
      </c>
      <c r="N65" s="40">
        <f t="shared" si="9"/>
        <v>32.333375000000004</v>
      </c>
      <c r="O65" s="40">
        <v>131.435</v>
      </c>
      <c r="P65" s="40">
        <v>189.113</v>
      </c>
      <c r="Q65" s="40">
        <v>138.749</v>
      </c>
      <c r="R65" s="40">
        <v>197.66800000000001</v>
      </c>
      <c r="S65" s="40">
        <f t="shared" si="10"/>
        <v>135.09199999999998</v>
      </c>
      <c r="T65" s="40">
        <f t="shared" si="11"/>
        <v>193.3905</v>
      </c>
      <c r="U65" s="40">
        <v>159.91800000000001</v>
      </c>
      <c r="V65" s="40">
        <v>125.65600000000001</v>
      </c>
      <c r="W65" s="40">
        <v>160.44399999999999</v>
      </c>
      <c r="X65" s="40">
        <v>131.56</v>
      </c>
      <c r="Y65" s="40">
        <v>164.03299999999999</v>
      </c>
      <c r="Z65" s="40">
        <v>143.773</v>
      </c>
      <c r="AA65" s="40">
        <f t="shared" si="12"/>
        <v>161.465</v>
      </c>
      <c r="AB65" s="40">
        <f t="shared" si="13"/>
        <v>133.66300000000001</v>
      </c>
      <c r="AC65" s="3">
        <f t="shared" si="14"/>
        <v>133.49699999999999</v>
      </c>
      <c r="AD65" s="3">
        <f t="shared" si="15"/>
        <v>101.9003888888889</v>
      </c>
    </row>
    <row r="66" spans="1:30" ht="21" customHeight="1" x14ac:dyDescent="0.25">
      <c r="A66" s="38" t="s">
        <v>55</v>
      </c>
      <c r="B66" s="38" t="s">
        <v>117</v>
      </c>
      <c r="C66" s="39" t="s">
        <v>143</v>
      </c>
      <c r="D66" s="39">
        <v>62</v>
      </c>
      <c r="E66" s="40"/>
      <c r="F66" s="40">
        <v>0</v>
      </c>
      <c r="G66" s="40"/>
      <c r="H66" s="40">
        <v>0</v>
      </c>
      <c r="I66" s="40"/>
      <c r="J66" s="40">
        <v>0</v>
      </c>
      <c r="K66" s="40"/>
      <c r="L66" s="40">
        <v>0</v>
      </c>
      <c r="M66" s="40">
        <f t="shared" si="8"/>
        <v>0</v>
      </c>
      <c r="N66" s="40">
        <f t="shared" si="9"/>
        <v>0</v>
      </c>
      <c r="O66" s="40"/>
      <c r="P66" s="40">
        <v>227.27099999999999</v>
      </c>
      <c r="Q66" s="40"/>
      <c r="R66" s="40">
        <v>236.62100000000001</v>
      </c>
      <c r="S66" s="40">
        <f t="shared" si="10"/>
        <v>0</v>
      </c>
      <c r="T66" s="40">
        <f t="shared" si="11"/>
        <v>231.946</v>
      </c>
      <c r="U66" s="40"/>
      <c r="V66" s="40">
        <v>130.30600000000001</v>
      </c>
      <c r="W66" s="40"/>
      <c r="X66" s="40">
        <v>138.72300000000001</v>
      </c>
      <c r="Y66" s="40"/>
      <c r="Z66" s="40">
        <v>154.46600000000001</v>
      </c>
      <c r="AA66" s="40">
        <f t="shared" si="12"/>
        <v>0</v>
      </c>
      <c r="AB66" s="40">
        <f t="shared" si="13"/>
        <v>141.16499999999999</v>
      </c>
      <c r="AC66" s="3">
        <f t="shared" si="14"/>
        <v>0</v>
      </c>
      <c r="AD66" s="3">
        <f t="shared" si="15"/>
        <v>98.598555555555564</v>
      </c>
    </row>
    <row r="67" spans="1:30" ht="21" customHeight="1" x14ac:dyDescent="0.25">
      <c r="A67" s="38" t="s">
        <v>43</v>
      </c>
      <c r="B67" s="38" t="s">
        <v>106</v>
      </c>
      <c r="C67" s="39">
        <v>36</v>
      </c>
      <c r="D67" s="39">
        <v>63</v>
      </c>
      <c r="E67" s="40">
        <v>140.88900000000001</v>
      </c>
      <c r="F67" s="40">
        <v>0</v>
      </c>
      <c r="G67" s="40">
        <v>112.816</v>
      </c>
      <c r="H67" s="40">
        <v>0</v>
      </c>
      <c r="I67" s="40">
        <v>112.47799999999999</v>
      </c>
      <c r="J67" s="40">
        <v>0</v>
      </c>
      <c r="K67" s="40">
        <v>127.26600000000001</v>
      </c>
      <c r="L67" s="40">
        <v>0</v>
      </c>
      <c r="M67" s="40">
        <f t="shared" si="8"/>
        <v>123.36225</v>
      </c>
      <c r="N67" s="40">
        <f t="shared" si="9"/>
        <v>0</v>
      </c>
      <c r="O67" s="40">
        <v>207.834</v>
      </c>
      <c r="P67" s="40">
        <v>196.61799999999999</v>
      </c>
      <c r="Q67" s="40">
        <v>211.17099999999999</v>
      </c>
      <c r="R67" s="40">
        <v>199.934</v>
      </c>
      <c r="S67" s="40">
        <f t="shared" si="10"/>
        <v>209.5025</v>
      </c>
      <c r="T67" s="40">
        <f t="shared" si="11"/>
        <v>198.27600000000001</v>
      </c>
      <c r="U67" s="40">
        <v>132.37100000000001</v>
      </c>
      <c r="V67" s="40">
        <v>139.601</v>
      </c>
      <c r="W67" s="40">
        <v>137.61600000000001</v>
      </c>
      <c r="X67" s="40">
        <v>143.84700000000001</v>
      </c>
      <c r="Y67" s="40">
        <v>149.11000000000001</v>
      </c>
      <c r="Z67" s="40">
        <v>154.49299999999999</v>
      </c>
      <c r="AA67" s="40">
        <f t="shared" si="12"/>
        <v>139.69900000000001</v>
      </c>
      <c r="AB67" s="40">
        <f t="shared" si="13"/>
        <v>145.98033333333333</v>
      </c>
      <c r="AC67" s="3">
        <f t="shared" si="14"/>
        <v>147.95011111111111</v>
      </c>
      <c r="AD67" s="3">
        <f t="shared" si="15"/>
        <v>92.721444444444444</v>
      </c>
    </row>
    <row r="68" spans="1:30" ht="21" customHeight="1" x14ac:dyDescent="0.25">
      <c r="A68" s="38" t="s">
        <v>43</v>
      </c>
      <c r="B68" s="38" t="s">
        <v>52</v>
      </c>
      <c r="C68" s="39">
        <v>54</v>
      </c>
      <c r="D68" s="39">
        <v>64</v>
      </c>
      <c r="E68" s="40">
        <v>109.50700000000001</v>
      </c>
      <c r="F68" s="40">
        <v>49.021999999999998</v>
      </c>
      <c r="G68" s="40">
        <v>105.218</v>
      </c>
      <c r="H68" s="40">
        <v>49.819000000000003</v>
      </c>
      <c r="I68" s="40">
        <v>106.276</v>
      </c>
      <c r="J68" s="40">
        <v>50.595999999999997</v>
      </c>
      <c r="K68" s="40">
        <v>106.46299999999999</v>
      </c>
      <c r="L68" s="40">
        <v>48.953000000000003</v>
      </c>
      <c r="M68" s="40">
        <f t="shared" si="8"/>
        <v>106.86600000000001</v>
      </c>
      <c r="N68" s="40">
        <f t="shared" si="9"/>
        <v>49.597500000000004</v>
      </c>
      <c r="O68" s="40">
        <v>88.285600000000002</v>
      </c>
      <c r="P68" s="40">
        <v>149.035</v>
      </c>
      <c r="Q68" s="40">
        <v>90.278400000000005</v>
      </c>
      <c r="R68" s="40">
        <v>152.86000000000001</v>
      </c>
      <c r="S68" s="40">
        <f t="shared" si="10"/>
        <v>89.282000000000011</v>
      </c>
      <c r="T68" s="40">
        <f t="shared" si="11"/>
        <v>150.94749999999999</v>
      </c>
      <c r="U68" s="40">
        <v>116.69499999999999</v>
      </c>
      <c r="V68" s="40">
        <v>105.58199999999999</v>
      </c>
      <c r="W68" s="40">
        <v>113.485</v>
      </c>
      <c r="X68" s="40">
        <v>108.818</v>
      </c>
      <c r="Y68" s="40">
        <v>112.824</v>
      </c>
      <c r="Z68" s="40">
        <v>116.761</v>
      </c>
      <c r="AA68" s="40">
        <f t="shared" si="12"/>
        <v>114.33466666666668</v>
      </c>
      <c r="AB68" s="40">
        <f t="shared" si="13"/>
        <v>110.38699999999999</v>
      </c>
      <c r="AC68" s="3">
        <f t="shared" si="14"/>
        <v>105.44800000000002</v>
      </c>
      <c r="AD68" s="3">
        <f t="shared" si="15"/>
        <v>92.382888888888886</v>
      </c>
    </row>
    <row r="69" spans="1:30" ht="21" customHeight="1" x14ac:dyDescent="0.25">
      <c r="A69" s="41" t="s">
        <v>43</v>
      </c>
      <c r="B69" s="41" t="s">
        <v>107</v>
      </c>
      <c r="C69" s="39">
        <v>56</v>
      </c>
      <c r="D69" s="39">
        <v>65</v>
      </c>
      <c r="E69" s="42">
        <v>17.0077</v>
      </c>
      <c r="F69" s="42">
        <v>0</v>
      </c>
      <c r="G69" s="42">
        <v>13.533899999999999</v>
      </c>
      <c r="H69" s="42">
        <v>0</v>
      </c>
      <c r="I69" s="42">
        <v>13.3696</v>
      </c>
      <c r="J69" s="42">
        <v>0</v>
      </c>
      <c r="K69" s="42">
        <v>15.2805</v>
      </c>
      <c r="L69" s="42">
        <v>0</v>
      </c>
      <c r="M69" s="40">
        <f t="shared" si="8"/>
        <v>14.797924999999999</v>
      </c>
      <c r="N69" s="40">
        <f t="shared" si="9"/>
        <v>0</v>
      </c>
      <c r="O69" s="42">
        <v>193.91800000000001</v>
      </c>
      <c r="P69" s="42">
        <v>202.28700000000001</v>
      </c>
      <c r="Q69" s="42">
        <v>199.17500000000001</v>
      </c>
      <c r="R69" s="42">
        <v>208.08600000000001</v>
      </c>
      <c r="S69" s="40">
        <f t="shared" si="10"/>
        <v>196.54650000000001</v>
      </c>
      <c r="T69" s="40">
        <f t="shared" si="11"/>
        <v>205.18650000000002</v>
      </c>
      <c r="U69" s="42">
        <v>127.676</v>
      </c>
      <c r="V69" s="42">
        <v>112.821</v>
      </c>
      <c r="W69" s="42">
        <v>132.28100000000001</v>
      </c>
      <c r="X69" s="42">
        <v>118.032</v>
      </c>
      <c r="Y69" s="42">
        <v>142.02500000000001</v>
      </c>
      <c r="Z69" s="42">
        <v>129.834</v>
      </c>
      <c r="AA69" s="40">
        <f t="shared" si="12"/>
        <v>133.994</v>
      </c>
      <c r="AB69" s="40">
        <f t="shared" si="13"/>
        <v>120.229</v>
      </c>
      <c r="AC69" s="3">
        <f t="shared" si="14"/>
        <v>94.918522222222222</v>
      </c>
      <c r="AD69" s="3">
        <f t="shared" si="15"/>
        <v>85.673333333333346</v>
      </c>
    </row>
    <row r="70" spans="1:30" x14ac:dyDescent="0.25">
      <c r="A70" s="53" t="s">
        <v>89</v>
      </c>
      <c r="B70" s="53"/>
      <c r="C70" s="53"/>
      <c r="D70" s="53"/>
      <c r="E70" s="9">
        <f>AVERAGE(E5:E69)</f>
        <v>151.47485263157893</v>
      </c>
      <c r="F70" s="9">
        <f t="shared" ref="F70:Z70" si="16">AVERAGE(F5:F69)</f>
        <v>138.93135846153848</v>
      </c>
      <c r="G70" s="9">
        <f t="shared" si="16"/>
        <v>141.6325052631579</v>
      </c>
      <c r="H70" s="9">
        <f t="shared" si="16"/>
        <v>133.72839076923071</v>
      </c>
      <c r="I70" s="9">
        <f t="shared" si="16"/>
        <v>138.54773684210528</v>
      </c>
      <c r="J70" s="9">
        <f t="shared" si="16"/>
        <v>131.43443076923077</v>
      </c>
      <c r="K70" s="9">
        <f t="shared" si="16"/>
        <v>142.98727017543857</v>
      </c>
      <c r="L70" s="9">
        <f t="shared" si="16"/>
        <v>132.79403230769228</v>
      </c>
      <c r="M70" s="9"/>
      <c r="N70" s="9"/>
      <c r="O70" s="9">
        <f t="shared" si="16"/>
        <v>167.59320350877195</v>
      </c>
      <c r="P70" s="9">
        <f t="shared" si="16"/>
        <v>179.26726153846158</v>
      </c>
      <c r="Q70" s="9">
        <f t="shared" si="16"/>
        <v>175.22560350877194</v>
      </c>
      <c r="R70" s="9">
        <f t="shared" si="16"/>
        <v>187.73709230769228</v>
      </c>
      <c r="S70" s="9"/>
      <c r="T70" s="9"/>
      <c r="U70" s="9">
        <f t="shared" si="16"/>
        <v>176.39721052631577</v>
      </c>
      <c r="V70" s="9">
        <f t="shared" si="16"/>
        <v>173.72836923076918</v>
      </c>
      <c r="W70" s="9">
        <f t="shared" si="16"/>
        <v>176.99226315789471</v>
      </c>
      <c r="X70" s="9">
        <f t="shared" si="16"/>
        <v>177.14726153846152</v>
      </c>
      <c r="Y70" s="9">
        <f t="shared" si="16"/>
        <v>182.42614035087715</v>
      </c>
      <c r="Z70" s="9">
        <f t="shared" si="16"/>
        <v>183.50235384615385</v>
      </c>
      <c r="AA70" s="37"/>
      <c r="AB70" s="37"/>
    </row>
    <row r="73" spans="1:30" x14ac:dyDescent="0.25">
      <c r="K73" s="4"/>
      <c r="L73" s="4"/>
      <c r="M73" s="36"/>
      <c r="N73" s="36"/>
    </row>
  </sheetData>
  <sortState ref="A5:AD69">
    <sortCondition descending="1" ref="AD5:AD69"/>
  </sortState>
  <mergeCells count="17">
    <mergeCell ref="AA3:AB3"/>
    <mergeCell ref="M3:N3"/>
    <mergeCell ref="S3:T3"/>
    <mergeCell ref="Q3:R3"/>
    <mergeCell ref="U3:V3"/>
    <mergeCell ref="A1:Z2"/>
    <mergeCell ref="A70:D70"/>
    <mergeCell ref="A3:A4"/>
    <mergeCell ref="B3:B4"/>
    <mergeCell ref="I3:J3"/>
    <mergeCell ref="K3:L3"/>
    <mergeCell ref="O3:P3"/>
    <mergeCell ref="C3:D3"/>
    <mergeCell ref="E3:F3"/>
    <mergeCell ref="G3:H3"/>
    <mergeCell ref="W3:X3"/>
    <mergeCell ref="Y3:Z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view="pageBreakPreview" zoomScale="85" zoomScaleSheetLayoutView="85" workbookViewId="0">
      <selection activeCell="W1" sqref="W1:X1048576"/>
    </sheetView>
  </sheetViews>
  <sheetFormatPr defaultRowHeight="15" x14ac:dyDescent="0.25"/>
  <cols>
    <col min="2" max="2" width="37.42578125" bestFit="1" customWidth="1"/>
    <col min="3" max="4" width="5" bestFit="1" customWidth="1"/>
    <col min="5" max="22" width="6.5703125" bestFit="1" customWidth="1"/>
    <col min="23" max="24" width="9.140625" hidden="1" customWidth="1"/>
  </cols>
  <sheetData>
    <row r="1" spans="1:32" ht="27.75" customHeight="1" x14ac:dyDescent="0.25">
      <c r="A1" s="49" t="s">
        <v>137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29"/>
      <c r="X1" s="30"/>
      <c r="Y1" s="31"/>
      <c r="Z1" s="31"/>
      <c r="AA1" s="31"/>
      <c r="AB1" s="31"/>
      <c r="AC1" s="31"/>
      <c r="AD1" s="31"/>
      <c r="AE1" s="31"/>
      <c r="AF1" s="31"/>
    </row>
    <row r="2" spans="1:32" ht="27.75" customHeight="1" x14ac:dyDescent="0.25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29"/>
      <c r="X2" s="30"/>
      <c r="Y2" s="31"/>
      <c r="Z2" s="31"/>
      <c r="AA2" s="31"/>
      <c r="AB2" s="31"/>
      <c r="AC2" s="31"/>
      <c r="AD2" s="31"/>
      <c r="AE2" s="31"/>
      <c r="AF2" s="31"/>
    </row>
    <row r="3" spans="1:32" ht="27.75" customHeight="1" x14ac:dyDescent="0.25">
      <c r="A3" s="54" t="s">
        <v>62</v>
      </c>
      <c r="B3" s="54" t="s">
        <v>63</v>
      </c>
      <c r="C3" s="55" t="s">
        <v>61</v>
      </c>
      <c r="D3" s="55"/>
      <c r="E3" s="55" t="s">
        <v>64</v>
      </c>
      <c r="F3" s="55"/>
      <c r="G3" s="55" t="s">
        <v>65</v>
      </c>
      <c r="H3" s="55"/>
      <c r="I3" s="55" t="s">
        <v>66</v>
      </c>
      <c r="J3" s="55"/>
      <c r="K3" s="55" t="s">
        <v>67</v>
      </c>
      <c r="L3" s="55"/>
      <c r="M3" s="55" t="s">
        <v>68</v>
      </c>
      <c r="N3" s="55"/>
      <c r="O3" s="55" t="s">
        <v>69</v>
      </c>
      <c r="P3" s="55"/>
      <c r="Q3" s="55" t="s">
        <v>70</v>
      </c>
      <c r="R3" s="55"/>
      <c r="S3" s="55" t="s">
        <v>71</v>
      </c>
      <c r="T3" s="55"/>
      <c r="U3" s="55" t="s">
        <v>72</v>
      </c>
      <c r="V3" s="55"/>
      <c r="W3" s="31"/>
      <c r="X3" s="31"/>
      <c r="Y3" s="31"/>
      <c r="Z3" s="31"/>
      <c r="AA3" s="31"/>
      <c r="AB3" s="31"/>
      <c r="AC3" s="31"/>
      <c r="AD3" s="31"/>
      <c r="AE3" s="31"/>
      <c r="AF3" s="31"/>
    </row>
    <row r="4" spans="1:32" ht="27.75" customHeight="1" x14ac:dyDescent="0.25">
      <c r="A4" s="54"/>
      <c r="B4" s="54"/>
      <c r="C4" s="32">
        <v>2014</v>
      </c>
      <c r="D4" s="32">
        <v>2015</v>
      </c>
      <c r="E4" s="32">
        <v>2014</v>
      </c>
      <c r="F4" s="32">
        <v>2015</v>
      </c>
      <c r="G4" s="32">
        <v>2014</v>
      </c>
      <c r="H4" s="32">
        <v>2015</v>
      </c>
      <c r="I4" s="32">
        <v>2014</v>
      </c>
      <c r="J4" s="32">
        <v>2015</v>
      </c>
      <c r="K4" s="32">
        <v>2014</v>
      </c>
      <c r="L4" s="32">
        <v>2015</v>
      </c>
      <c r="M4" s="32">
        <v>2014</v>
      </c>
      <c r="N4" s="32">
        <v>2015</v>
      </c>
      <c r="O4" s="32">
        <v>2014</v>
      </c>
      <c r="P4" s="32">
        <v>2015</v>
      </c>
      <c r="Q4" s="32">
        <v>2014</v>
      </c>
      <c r="R4" s="32">
        <v>2015</v>
      </c>
      <c r="S4" s="32">
        <v>2014</v>
      </c>
      <c r="T4" s="32">
        <v>2015</v>
      </c>
      <c r="U4" s="32">
        <v>2014</v>
      </c>
      <c r="V4" s="32">
        <v>2015</v>
      </c>
      <c r="W4" s="31"/>
      <c r="X4" s="31"/>
      <c r="Y4" s="31"/>
      <c r="Z4" s="31"/>
      <c r="AA4" s="31"/>
      <c r="AB4" s="31"/>
      <c r="AC4" s="31"/>
      <c r="AD4" s="31"/>
      <c r="AE4" s="31"/>
      <c r="AF4" s="31"/>
    </row>
    <row r="5" spans="1:32" ht="34.5" customHeight="1" x14ac:dyDescent="0.25">
      <c r="A5" s="38" t="s">
        <v>0</v>
      </c>
      <c r="B5" s="38" t="s">
        <v>12</v>
      </c>
      <c r="C5" s="43">
        <v>1</v>
      </c>
      <c r="D5" s="43">
        <v>1</v>
      </c>
      <c r="E5" s="44">
        <v>370.9</v>
      </c>
      <c r="F5" s="44">
        <v>338.77</v>
      </c>
      <c r="G5" s="44">
        <v>370.38</v>
      </c>
      <c r="H5" s="44">
        <v>347.05</v>
      </c>
      <c r="I5" s="44">
        <v>368.84</v>
      </c>
      <c r="J5" s="44">
        <v>347.89</v>
      </c>
      <c r="K5" s="44">
        <v>368.59</v>
      </c>
      <c r="L5" s="44">
        <v>339.48</v>
      </c>
      <c r="M5" s="44">
        <v>334.56</v>
      </c>
      <c r="N5" s="44">
        <v>196.5</v>
      </c>
      <c r="O5" s="44">
        <v>326.19</v>
      </c>
      <c r="P5" s="44">
        <v>215.66</v>
      </c>
      <c r="Q5" s="44">
        <v>342.54</v>
      </c>
      <c r="R5" s="44">
        <v>271.87</v>
      </c>
      <c r="S5" s="44">
        <v>337.57</v>
      </c>
      <c r="T5" s="44">
        <v>259.44</v>
      </c>
      <c r="U5" s="44">
        <v>332.87</v>
      </c>
      <c r="V5" s="44">
        <v>247.53</v>
      </c>
      <c r="W5" s="3">
        <f t="shared" ref="W5:W25" si="0">(E5+G5+I5+K5+M5+O5+Q5+S5+U5)/9</f>
        <v>350.27111111111105</v>
      </c>
      <c r="X5" s="3">
        <f t="shared" ref="X5:X25" si="1">(F5+H5+J5+L5+N5+P5+R5+T5+V5)/9</f>
        <v>284.91000000000008</v>
      </c>
    </row>
    <row r="6" spans="1:32" ht="34.5" customHeight="1" x14ac:dyDescent="0.25">
      <c r="A6" s="38" t="s">
        <v>0</v>
      </c>
      <c r="B6" s="38" t="s">
        <v>6</v>
      </c>
      <c r="C6" s="43">
        <v>2</v>
      </c>
      <c r="D6" s="43">
        <v>2</v>
      </c>
      <c r="E6" s="44">
        <v>292.10000000000002</v>
      </c>
      <c r="F6" s="44">
        <v>286.89999999999998</v>
      </c>
      <c r="G6" s="44">
        <v>278.8</v>
      </c>
      <c r="H6" s="44">
        <v>285.3</v>
      </c>
      <c r="I6" s="44">
        <v>276.12700000000001</v>
      </c>
      <c r="J6" s="44">
        <v>284.50799999999998</v>
      </c>
      <c r="K6" s="44">
        <v>283.81</v>
      </c>
      <c r="L6" s="44">
        <v>283.56</v>
      </c>
      <c r="M6" s="44">
        <v>212.375</v>
      </c>
      <c r="N6" s="44">
        <v>215.34299999999999</v>
      </c>
      <c r="O6" s="44">
        <v>230.64500000000001</v>
      </c>
      <c r="P6" s="44">
        <v>227.01400000000001</v>
      </c>
      <c r="Q6" s="44">
        <v>272.745</v>
      </c>
      <c r="R6" s="44">
        <v>272.06799999999998</v>
      </c>
      <c r="S6" s="44">
        <v>262.86</v>
      </c>
      <c r="T6" s="44">
        <v>263.99200000000002</v>
      </c>
      <c r="U6" s="44">
        <v>254.34800000000001</v>
      </c>
      <c r="V6" s="44">
        <v>260.60399999999998</v>
      </c>
      <c r="W6" s="3">
        <f t="shared" si="0"/>
        <v>262.64555555555557</v>
      </c>
      <c r="X6" s="3">
        <f t="shared" si="1"/>
        <v>264.36544444444439</v>
      </c>
    </row>
    <row r="7" spans="1:32" ht="34.5" customHeight="1" x14ac:dyDescent="0.25">
      <c r="A7" s="38" t="s">
        <v>18</v>
      </c>
      <c r="B7" s="38" t="s">
        <v>19</v>
      </c>
      <c r="C7" s="43">
        <v>4</v>
      </c>
      <c r="D7" s="43">
        <v>3</v>
      </c>
      <c r="E7" s="44">
        <v>290.86</v>
      </c>
      <c r="F7" s="44">
        <v>236.6</v>
      </c>
      <c r="G7" s="44">
        <v>294.91000000000003</v>
      </c>
      <c r="H7" s="44">
        <v>231.3</v>
      </c>
      <c r="I7" s="44">
        <v>294.05</v>
      </c>
      <c r="J7" s="44">
        <v>230.15299999999999</v>
      </c>
      <c r="K7" s="44">
        <v>289.32</v>
      </c>
      <c r="L7" s="44">
        <v>232.35</v>
      </c>
      <c r="M7" s="44">
        <v>0</v>
      </c>
      <c r="N7" s="44">
        <v>166.92</v>
      </c>
      <c r="O7" s="44">
        <v>0</v>
      </c>
      <c r="P7" s="44">
        <v>187.43</v>
      </c>
      <c r="Q7" s="44">
        <v>302.95999999999998</v>
      </c>
      <c r="R7" s="44">
        <v>242.01</v>
      </c>
      <c r="S7" s="44">
        <v>309.25</v>
      </c>
      <c r="T7" s="44">
        <v>240.36</v>
      </c>
      <c r="U7" s="44">
        <v>316.64999999999998</v>
      </c>
      <c r="V7" s="44">
        <v>240.02</v>
      </c>
      <c r="W7" s="3">
        <f t="shared" si="0"/>
        <v>233.11111111111111</v>
      </c>
      <c r="X7" s="3">
        <f t="shared" si="1"/>
        <v>223.0158888888889</v>
      </c>
    </row>
    <row r="8" spans="1:32" ht="34.5" customHeight="1" x14ac:dyDescent="0.25">
      <c r="A8" s="38" t="s">
        <v>0</v>
      </c>
      <c r="B8" s="38" t="s">
        <v>1</v>
      </c>
      <c r="C8" s="43">
        <v>5</v>
      </c>
      <c r="D8" s="43">
        <v>4</v>
      </c>
      <c r="E8" s="44">
        <v>250.68700000000001</v>
      </c>
      <c r="F8" s="44">
        <v>235.172</v>
      </c>
      <c r="G8" s="44">
        <v>242.02600000000001</v>
      </c>
      <c r="H8" s="44">
        <v>234.36500000000001</v>
      </c>
      <c r="I8" s="44">
        <v>239.71199999999999</v>
      </c>
      <c r="J8" s="44">
        <v>233.88</v>
      </c>
      <c r="K8" s="44">
        <v>245.23</v>
      </c>
      <c r="L8" s="44">
        <v>232.363</v>
      </c>
      <c r="M8" s="44">
        <v>170.36600000000001</v>
      </c>
      <c r="N8" s="44">
        <v>168.55799999999999</v>
      </c>
      <c r="O8" s="44">
        <v>183.476</v>
      </c>
      <c r="P8" s="44">
        <v>184.07300000000001</v>
      </c>
      <c r="Q8" s="44">
        <v>230.17</v>
      </c>
      <c r="R8" s="44">
        <v>233.96700000000001</v>
      </c>
      <c r="S8" s="44">
        <v>222.928</v>
      </c>
      <c r="T8" s="44">
        <v>231.239</v>
      </c>
      <c r="U8" s="44">
        <v>216.33600000000001</v>
      </c>
      <c r="V8" s="44">
        <v>229.39099999999999</v>
      </c>
      <c r="W8" s="3">
        <f t="shared" si="0"/>
        <v>222.32566666666665</v>
      </c>
      <c r="X8" s="3">
        <f t="shared" si="1"/>
        <v>220.33422222222225</v>
      </c>
    </row>
    <row r="9" spans="1:32" ht="34.5" customHeight="1" x14ac:dyDescent="0.25">
      <c r="A9" s="38" t="s">
        <v>43</v>
      </c>
      <c r="B9" s="38" t="s">
        <v>50</v>
      </c>
      <c r="C9" s="43">
        <v>7</v>
      </c>
      <c r="D9" s="43">
        <v>5</v>
      </c>
      <c r="E9" s="44">
        <v>233.5</v>
      </c>
      <c r="F9" s="44">
        <v>228.3</v>
      </c>
      <c r="G9" s="44">
        <v>221</v>
      </c>
      <c r="H9" s="44">
        <v>220.2</v>
      </c>
      <c r="I9" s="44">
        <v>219.65600000000001</v>
      </c>
      <c r="J9" s="44">
        <v>219.143</v>
      </c>
      <c r="K9" s="44">
        <v>226.82</v>
      </c>
      <c r="L9" s="44">
        <v>223.09</v>
      </c>
      <c r="M9" s="44">
        <v>177.25899999999999</v>
      </c>
      <c r="N9" s="44">
        <v>188.85499999999999</v>
      </c>
      <c r="O9" s="44">
        <v>194.607</v>
      </c>
      <c r="P9" s="44">
        <v>203.74</v>
      </c>
      <c r="Q9" s="44">
        <v>225.87799999999999</v>
      </c>
      <c r="R9" s="44">
        <v>228.809</v>
      </c>
      <c r="S9" s="44">
        <v>213.96299999999999</v>
      </c>
      <c r="T9" s="44">
        <v>226.93700000000001</v>
      </c>
      <c r="U9" s="44">
        <v>215.917</v>
      </c>
      <c r="V9" s="44">
        <v>226.39599999999999</v>
      </c>
      <c r="W9" s="3">
        <f t="shared" si="0"/>
        <v>214.28888888888886</v>
      </c>
      <c r="X9" s="3">
        <f t="shared" si="1"/>
        <v>218.38555555555556</v>
      </c>
    </row>
    <row r="10" spans="1:32" ht="34.5" customHeight="1" x14ac:dyDescent="0.25">
      <c r="A10" s="38" t="s">
        <v>0</v>
      </c>
      <c r="B10" s="38" t="s">
        <v>7</v>
      </c>
      <c r="C10" s="43">
        <v>8</v>
      </c>
      <c r="D10" s="43">
        <v>6</v>
      </c>
      <c r="E10" s="44">
        <v>284.39999999999998</v>
      </c>
      <c r="F10" s="44">
        <v>257.3</v>
      </c>
      <c r="G10" s="44">
        <v>281.39999999999998</v>
      </c>
      <c r="H10" s="44">
        <v>256.8</v>
      </c>
      <c r="I10" s="44">
        <v>279.26600000000002</v>
      </c>
      <c r="J10" s="44">
        <v>256.25099999999998</v>
      </c>
      <c r="K10" s="44">
        <v>280.5</v>
      </c>
      <c r="L10" s="44">
        <v>254.1</v>
      </c>
      <c r="M10" s="44">
        <v>65.349999999999994</v>
      </c>
      <c r="N10" s="44">
        <v>95.33</v>
      </c>
      <c r="O10" s="44">
        <v>69.48</v>
      </c>
      <c r="P10" s="44">
        <v>104.16800000000001</v>
      </c>
      <c r="Q10" s="44">
        <v>230.39099999999999</v>
      </c>
      <c r="R10" s="44">
        <v>233.42</v>
      </c>
      <c r="S10" s="44">
        <v>219.07599999999999</v>
      </c>
      <c r="T10" s="44">
        <v>226.94900000000001</v>
      </c>
      <c r="U10" s="44">
        <v>208.727</v>
      </c>
      <c r="V10" s="44">
        <v>220.80699999999999</v>
      </c>
      <c r="W10" s="3">
        <f t="shared" si="0"/>
        <v>213.17666666666668</v>
      </c>
      <c r="X10" s="3">
        <f t="shared" si="1"/>
        <v>211.68055555555557</v>
      </c>
    </row>
    <row r="11" spans="1:32" ht="34.5" customHeight="1" x14ac:dyDescent="0.25">
      <c r="A11" s="38" t="s">
        <v>37</v>
      </c>
      <c r="B11" s="38" t="s">
        <v>38</v>
      </c>
      <c r="C11" s="43">
        <v>6</v>
      </c>
      <c r="D11" s="43">
        <v>7</v>
      </c>
      <c r="E11" s="44">
        <v>221.23</v>
      </c>
      <c r="F11" s="44">
        <v>209.91</v>
      </c>
      <c r="G11" s="44">
        <v>210.43</v>
      </c>
      <c r="H11" s="44">
        <v>206.94</v>
      </c>
      <c r="I11" s="44">
        <v>209.94</v>
      </c>
      <c r="J11" s="44">
        <v>206.73</v>
      </c>
      <c r="K11" s="44">
        <v>215.04</v>
      </c>
      <c r="L11" s="44">
        <v>206.56</v>
      </c>
      <c r="M11" s="44">
        <v>168.49</v>
      </c>
      <c r="N11" s="44">
        <v>169.02</v>
      </c>
      <c r="O11" s="44">
        <v>185.92</v>
      </c>
      <c r="P11" s="44">
        <v>187.03</v>
      </c>
      <c r="Q11" s="44">
        <v>250.99</v>
      </c>
      <c r="R11" s="44">
        <v>233.81</v>
      </c>
      <c r="S11" s="44">
        <v>253.36</v>
      </c>
      <c r="T11" s="44">
        <v>237.05</v>
      </c>
      <c r="U11" s="44">
        <v>257.07</v>
      </c>
      <c r="V11" s="44">
        <v>241.1</v>
      </c>
      <c r="W11" s="3">
        <f t="shared" si="0"/>
        <v>219.16333333333333</v>
      </c>
      <c r="X11" s="3">
        <f t="shared" si="1"/>
        <v>210.90555555555554</v>
      </c>
    </row>
    <row r="12" spans="1:32" ht="34.5" customHeight="1" x14ac:dyDescent="0.25">
      <c r="A12" s="38" t="s">
        <v>0</v>
      </c>
      <c r="B12" s="38" t="s">
        <v>4</v>
      </c>
      <c r="C12" s="43">
        <v>9</v>
      </c>
      <c r="D12" s="43">
        <v>8</v>
      </c>
      <c r="E12" s="44">
        <v>216.988</v>
      </c>
      <c r="F12" s="44">
        <v>213.995</v>
      </c>
      <c r="G12" s="44">
        <v>210.62</v>
      </c>
      <c r="H12" s="44">
        <v>205.30199999999999</v>
      </c>
      <c r="I12" s="44">
        <v>209.43600000000001</v>
      </c>
      <c r="J12" s="44">
        <v>204.17500000000001</v>
      </c>
      <c r="K12" s="44">
        <v>212.39599999999999</v>
      </c>
      <c r="L12" s="44">
        <v>208.34299999999999</v>
      </c>
      <c r="M12" s="44">
        <v>160.595</v>
      </c>
      <c r="N12" s="44">
        <v>184.39599999999999</v>
      </c>
      <c r="O12" s="44">
        <v>174.65600000000001</v>
      </c>
      <c r="P12" s="44">
        <v>200.98099999999999</v>
      </c>
      <c r="Q12" s="44">
        <v>204.69300000000001</v>
      </c>
      <c r="R12" s="44">
        <v>223.018</v>
      </c>
      <c r="S12" s="44">
        <v>200.12100000000001</v>
      </c>
      <c r="T12" s="44">
        <v>221.80199999999999</v>
      </c>
      <c r="U12" s="44">
        <v>196.34</v>
      </c>
      <c r="V12" s="44">
        <v>222.02199999999999</v>
      </c>
      <c r="W12" s="3">
        <f t="shared" si="0"/>
        <v>198.42722222222221</v>
      </c>
      <c r="X12" s="3">
        <f t="shared" si="1"/>
        <v>209.33711111111108</v>
      </c>
    </row>
    <row r="13" spans="1:32" ht="34.5" customHeight="1" x14ac:dyDescent="0.25">
      <c r="A13" s="38" t="s">
        <v>0</v>
      </c>
      <c r="B13" s="38" t="s">
        <v>8</v>
      </c>
      <c r="C13" s="43">
        <v>3</v>
      </c>
      <c r="D13" s="43">
        <v>9</v>
      </c>
      <c r="E13" s="44">
        <v>243.27</v>
      </c>
      <c r="F13" s="44">
        <v>208.3</v>
      </c>
      <c r="G13" s="44">
        <v>241.73</v>
      </c>
      <c r="H13" s="44">
        <v>205</v>
      </c>
      <c r="I13" s="44">
        <v>240.73</v>
      </c>
      <c r="J13" s="44">
        <v>204.73</v>
      </c>
      <c r="K13" s="44">
        <v>240.47</v>
      </c>
      <c r="L13" s="44">
        <v>205.07</v>
      </c>
      <c r="M13" s="44">
        <v>188.3</v>
      </c>
      <c r="N13" s="44">
        <v>182.96</v>
      </c>
      <c r="O13" s="44">
        <v>202.96</v>
      </c>
      <c r="P13" s="44">
        <v>194.3</v>
      </c>
      <c r="Q13" s="44">
        <v>243.26</v>
      </c>
      <c r="R13" s="44">
        <v>208.7</v>
      </c>
      <c r="S13" s="44">
        <v>251.03</v>
      </c>
      <c r="T13" s="44">
        <v>208.81</v>
      </c>
      <c r="U13" s="44">
        <v>261.02999999999997</v>
      </c>
      <c r="V13" s="44">
        <v>182.96</v>
      </c>
      <c r="W13" s="3">
        <f t="shared" si="0"/>
        <v>234.7533333333333</v>
      </c>
      <c r="X13" s="3">
        <f t="shared" si="1"/>
        <v>200.0922222222222</v>
      </c>
    </row>
    <row r="14" spans="1:32" ht="34.5" customHeight="1" x14ac:dyDescent="0.25">
      <c r="A14" s="38" t="s">
        <v>18</v>
      </c>
      <c r="B14" s="38" t="s">
        <v>21</v>
      </c>
      <c r="C14" s="43">
        <v>10</v>
      </c>
      <c r="D14" s="43">
        <v>10</v>
      </c>
      <c r="E14" s="44">
        <v>188.45</v>
      </c>
      <c r="F14" s="44">
        <v>180.95099999999999</v>
      </c>
      <c r="G14" s="44">
        <v>168.90299999999999</v>
      </c>
      <c r="H14" s="44">
        <v>166.13499999999999</v>
      </c>
      <c r="I14" s="44">
        <v>167.095</v>
      </c>
      <c r="J14" s="44">
        <v>164.56899999999999</v>
      </c>
      <c r="K14" s="44">
        <v>178.93</v>
      </c>
      <c r="L14" s="44">
        <v>173.09800000000001</v>
      </c>
      <c r="M14" s="44">
        <v>194.53700000000001</v>
      </c>
      <c r="N14" s="44">
        <v>211.70599999999999</v>
      </c>
      <c r="O14" s="44">
        <v>206.39599999999999</v>
      </c>
      <c r="P14" s="44">
        <v>222.02199999999999</v>
      </c>
      <c r="Q14" s="44">
        <v>208.51499999999999</v>
      </c>
      <c r="R14" s="44">
        <v>201.66300000000001</v>
      </c>
      <c r="S14" s="44">
        <v>211.15</v>
      </c>
      <c r="T14" s="44">
        <v>205.94</v>
      </c>
      <c r="U14" s="44">
        <v>216.19300000000001</v>
      </c>
      <c r="V14" s="44">
        <v>213.56100000000001</v>
      </c>
      <c r="W14" s="3">
        <f t="shared" si="0"/>
        <v>193.35211111111113</v>
      </c>
      <c r="X14" s="3">
        <f t="shared" si="1"/>
        <v>193.29388888888889</v>
      </c>
    </row>
    <row r="15" spans="1:32" ht="34.5" customHeight="1" x14ac:dyDescent="0.25">
      <c r="A15" s="38" t="s">
        <v>0</v>
      </c>
      <c r="B15" s="38" t="s">
        <v>9</v>
      </c>
      <c r="C15" s="43">
        <v>12</v>
      </c>
      <c r="D15" s="43">
        <v>11</v>
      </c>
      <c r="E15" s="44">
        <v>198.97</v>
      </c>
      <c r="F15" s="44">
        <v>198.13</v>
      </c>
      <c r="G15" s="44">
        <v>193.19</v>
      </c>
      <c r="H15" s="44">
        <v>197</v>
      </c>
      <c r="I15" s="44">
        <v>192.6</v>
      </c>
      <c r="J15" s="44">
        <v>197.34</v>
      </c>
      <c r="K15" s="44">
        <v>194.41</v>
      </c>
      <c r="L15" s="44">
        <v>195.53</v>
      </c>
      <c r="M15" s="44">
        <v>153.72</v>
      </c>
      <c r="N15" s="44">
        <v>166.05</v>
      </c>
      <c r="O15" s="44">
        <v>164.27</v>
      </c>
      <c r="P15" s="44">
        <v>178.35</v>
      </c>
      <c r="Q15" s="44">
        <v>188.61</v>
      </c>
      <c r="R15" s="44">
        <v>200.92</v>
      </c>
      <c r="S15" s="44">
        <v>185.54</v>
      </c>
      <c r="T15" s="44">
        <v>200.95</v>
      </c>
      <c r="U15" s="44">
        <v>183.83</v>
      </c>
      <c r="V15" s="44">
        <v>202.71</v>
      </c>
      <c r="W15" s="3">
        <f t="shared" si="0"/>
        <v>183.90444444444444</v>
      </c>
      <c r="X15" s="3">
        <f t="shared" si="1"/>
        <v>192.99777777777777</v>
      </c>
    </row>
    <row r="16" spans="1:32" ht="34.5" customHeight="1" x14ac:dyDescent="0.25">
      <c r="A16" s="38" t="s">
        <v>0</v>
      </c>
      <c r="B16" s="38" t="s">
        <v>3</v>
      </c>
      <c r="C16" s="43" t="s">
        <v>143</v>
      </c>
      <c r="D16" s="43">
        <v>12</v>
      </c>
      <c r="E16" s="44"/>
      <c r="F16" s="44">
        <v>190.49600000000001</v>
      </c>
      <c r="G16" s="44"/>
      <c r="H16" s="44">
        <v>187.05099999999999</v>
      </c>
      <c r="I16" s="44"/>
      <c r="J16" s="44">
        <v>186.95500000000001</v>
      </c>
      <c r="K16" s="44"/>
      <c r="L16" s="44">
        <v>186.94900000000001</v>
      </c>
      <c r="M16" s="44"/>
      <c r="N16" s="44">
        <v>193.53399999999999</v>
      </c>
      <c r="O16" s="44"/>
      <c r="P16" s="44">
        <v>202.80699999999999</v>
      </c>
      <c r="Q16" s="44"/>
      <c r="R16" s="44">
        <v>194.27600000000001</v>
      </c>
      <c r="S16" s="44"/>
      <c r="T16" s="44">
        <v>193.816</v>
      </c>
      <c r="U16" s="44"/>
      <c r="V16" s="44">
        <v>195.10499999999999</v>
      </c>
      <c r="W16" s="3">
        <f t="shared" si="0"/>
        <v>0</v>
      </c>
      <c r="X16" s="3">
        <f t="shared" si="1"/>
        <v>192.33211111111112</v>
      </c>
    </row>
    <row r="17" spans="1:28" ht="34.5" customHeight="1" x14ac:dyDescent="0.25">
      <c r="A17" s="38" t="s">
        <v>18</v>
      </c>
      <c r="B17" s="38" t="s">
        <v>31</v>
      </c>
      <c r="C17" s="43">
        <v>15</v>
      </c>
      <c r="D17" s="43">
        <v>13</v>
      </c>
      <c r="E17" s="44">
        <v>172.8</v>
      </c>
      <c r="F17" s="44">
        <v>195.03399999999999</v>
      </c>
      <c r="G17" s="44">
        <v>168.46600000000001</v>
      </c>
      <c r="H17" s="44">
        <v>193.03800000000001</v>
      </c>
      <c r="I17" s="44">
        <v>169.13300000000001</v>
      </c>
      <c r="J17" s="44">
        <v>193.71899999999999</v>
      </c>
      <c r="K17" s="44">
        <v>167.46600000000001</v>
      </c>
      <c r="L17" s="44">
        <v>192.03200000000001</v>
      </c>
      <c r="M17" s="44">
        <v>169</v>
      </c>
      <c r="N17" s="44">
        <v>173.25399999999999</v>
      </c>
      <c r="O17" s="44">
        <v>180.43299999999999</v>
      </c>
      <c r="P17" s="44">
        <v>185.02799999999999</v>
      </c>
      <c r="Q17" s="44">
        <v>161.833</v>
      </c>
      <c r="R17" s="44">
        <v>188.077</v>
      </c>
      <c r="S17" s="44">
        <v>161.63300000000001</v>
      </c>
      <c r="T17" s="44">
        <v>188.30500000000001</v>
      </c>
      <c r="U17" s="44">
        <v>164.5</v>
      </c>
      <c r="V17" s="44">
        <v>191.06700000000001</v>
      </c>
      <c r="W17" s="3">
        <f t="shared" si="0"/>
        <v>168.36266666666668</v>
      </c>
      <c r="X17" s="3">
        <f t="shared" si="1"/>
        <v>188.83933333333334</v>
      </c>
    </row>
    <row r="18" spans="1:28" ht="34.5" customHeight="1" x14ac:dyDescent="0.25">
      <c r="A18" s="38" t="s">
        <v>43</v>
      </c>
      <c r="B18" s="38" t="s">
        <v>45</v>
      </c>
      <c r="C18" s="43">
        <v>11</v>
      </c>
      <c r="D18" s="43">
        <v>14</v>
      </c>
      <c r="E18" s="44">
        <v>195.79900000000001</v>
      </c>
      <c r="F18" s="44">
        <v>192.2</v>
      </c>
      <c r="G18" s="44">
        <v>186.369</v>
      </c>
      <c r="H18" s="44">
        <v>197.1</v>
      </c>
      <c r="I18" s="44">
        <v>185.55199999999999</v>
      </c>
      <c r="J18" s="44">
        <v>197.35</v>
      </c>
      <c r="K18" s="44">
        <v>189.97200000000001</v>
      </c>
      <c r="L18" s="44">
        <v>196.11</v>
      </c>
      <c r="M18" s="44">
        <v>185.405</v>
      </c>
      <c r="N18" s="44">
        <v>174.63200000000001</v>
      </c>
      <c r="O18" s="44">
        <v>197.49199999999999</v>
      </c>
      <c r="P18" s="44">
        <v>189.61099999999999</v>
      </c>
      <c r="Q18" s="44">
        <v>197.35599999999999</v>
      </c>
      <c r="R18" s="44">
        <v>179.34</v>
      </c>
      <c r="S18" s="44">
        <v>197.20699999999999</v>
      </c>
      <c r="T18" s="44">
        <v>175.24199999999999</v>
      </c>
      <c r="U18" s="44">
        <v>199.22800000000001</v>
      </c>
      <c r="V18" s="44">
        <v>173.553</v>
      </c>
      <c r="W18" s="3">
        <f t="shared" si="0"/>
        <v>192.70888888888891</v>
      </c>
      <c r="X18" s="3">
        <f t="shared" si="1"/>
        <v>186.12644444444445</v>
      </c>
    </row>
    <row r="19" spans="1:28" ht="34.5" customHeight="1" x14ac:dyDescent="0.25">
      <c r="A19" s="38" t="s">
        <v>43</v>
      </c>
      <c r="B19" s="38" t="s">
        <v>47</v>
      </c>
      <c r="C19" s="43">
        <v>13</v>
      </c>
      <c r="D19" s="43">
        <v>15</v>
      </c>
      <c r="E19" s="44">
        <v>150.6</v>
      </c>
      <c r="F19" s="44">
        <v>179.7</v>
      </c>
      <c r="G19" s="44">
        <v>167.8</v>
      </c>
      <c r="H19" s="44">
        <v>171.6</v>
      </c>
      <c r="I19" s="44">
        <v>168</v>
      </c>
      <c r="J19" s="44">
        <v>171</v>
      </c>
      <c r="K19" s="44">
        <v>169.6</v>
      </c>
      <c r="L19" s="44">
        <v>174.4</v>
      </c>
      <c r="M19" s="44">
        <v>169.2</v>
      </c>
      <c r="N19" s="44">
        <v>172</v>
      </c>
      <c r="O19" s="44">
        <v>183</v>
      </c>
      <c r="P19" s="44">
        <v>185.7</v>
      </c>
      <c r="Q19" s="44">
        <v>186</v>
      </c>
      <c r="R19" s="44">
        <v>199.5</v>
      </c>
      <c r="S19" s="44">
        <v>200.6</v>
      </c>
      <c r="T19" s="44">
        <v>203.7</v>
      </c>
      <c r="U19" s="44">
        <v>207.9</v>
      </c>
      <c r="V19" s="44">
        <v>210.2</v>
      </c>
      <c r="W19" s="3">
        <f t="shared" si="0"/>
        <v>178.07777777777778</v>
      </c>
      <c r="X19" s="3">
        <f t="shared" si="1"/>
        <v>185.3111111111111</v>
      </c>
    </row>
    <row r="20" spans="1:28" ht="34.5" customHeight="1" x14ac:dyDescent="0.25">
      <c r="A20" s="38" t="s">
        <v>0</v>
      </c>
      <c r="B20" s="38" t="s">
        <v>10</v>
      </c>
      <c r="C20" s="43">
        <v>14</v>
      </c>
      <c r="D20" s="43">
        <v>16</v>
      </c>
      <c r="E20" s="44">
        <v>172</v>
      </c>
      <c r="F20" s="44">
        <v>175</v>
      </c>
      <c r="G20" s="44">
        <v>163</v>
      </c>
      <c r="H20" s="44">
        <v>166</v>
      </c>
      <c r="I20" s="44">
        <v>163</v>
      </c>
      <c r="J20" s="44">
        <v>166</v>
      </c>
      <c r="K20" s="44">
        <v>166</v>
      </c>
      <c r="L20" s="44">
        <v>169</v>
      </c>
      <c r="M20" s="44">
        <v>165</v>
      </c>
      <c r="N20" s="44">
        <v>186</v>
      </c>
      <c r="O20" s="44">
        <v>170</v>
      </c>
      <c r="P20" s="44">
        <v>197</v>
      </c>
      <c r="Q20" s="44">
        <v>191</v>
      </c>
      <c r="R20" s="44">
        <v>187</v>
      </c>
      <c r="S20" s="44">
        <v>200</v>
      </c>
      <c r="T20" s="44">
        <v>190</v>
      </c>
      <c r="U20" s="44">
        <v>164</v>
      </c>
      <c r="V20" s="44">
        <v>195</v>
      </c>
      <c r="W20" s="3">
        <f t="shared" si="0"/>
        <v>172.66666666666666</v>
      </c>
      <c r="X20" s="3">
        <f t="shared" si="1"/>
        <v>181.22222222222223</v>
      </c>
    </row>
    <row r="21" spans="1:28" ht="34.5" customHeight="1" x14ac:dyDescent="0.25">
      <c r="A21" s="38" t="s">
        <v>0</v>
      </c>
      <c r="B21" s="38" t="s">
        <v>2</v>
      </c>
      <c r="C21" s="43">
        <v>18</v>
      </c>
      <c r="D21" s="43">
        <v>17</v>
      </c>
      <c r="E21" s="44">
        <v>166.25</v>
      </c>
      <c r="F21" s="44">
        <v>171.49</v>
      </c>
      <c r="G21" s="44">
        <v>166.01</v>
      </c>
      <c r="H21" s="44">
        <v>174.28</v>
      </c>
      <c r="I21" s="44">
        <v>168.71</v>
      </c>
      <c r="J21" s="44">
        <v>180.49</v>
      </c>
      <c r="K21" s="44">
        <v>168.13</v>
      </c>
      <c r="L21" s="44">
        <v>176.53</v>
      </c>
      <c r="M21" s="44">
        <v>175.51</v>
      </c>
      <c r="N21" s="44">
        <v>185.61</v>
      </c>
      <c r="O21" s="44">
        <v>170.94</v>
      </c>
      <c r="P21" s="44">
        <v>168.81</v>
      </c>
      <c r="Q21" s="44">
        <v>163.22999999999999</v>
      </c>
      <c r="R21" s="44">
        <v>163.66999999999999</v>
      </c>
      <c r="S21" s="44">
        <v>163.59</v>
      </c>
      <c r="T21" s="44">
        <v>164.04</v>
      </c>
      <c r="U21" s="44">
        <v>165.82</v>
      </c>
      <c r="V21" s="44">
        <v>164.89</v>
      </c>
      <c r="W21" s="3">
        <f t="shared" si="0"/>
        <v>167.57666666666665</v>
      </c>
      <c r="X21" s="3">
        <f t="shared" si="1"/>
        <v>172.20111111111112</v>
      </c>
    </row>
    <row r="22" spans="1:28" ht="34.5" customHeight="1" x14ac:dyDescent="0.25">
      <c r="A22" s="38" t="s">
        <v>43</v>
      </c>
      <c r="B22" s="38" t="s">
        <v>46</v>
      </c>
      <c r="C22" s="43">
        <v>17</v>
      </c>
      <c r="D22" s="43">
        <v>18</v>
      </c>
      <c r="E22" s="44">
        <v>171.2</v>
      </c>
      <c r="F22" s="44">
        <v>167.15</v>
      </c>
      <c r="G22" s="44">
        <v>161.78</v>
      </c>
      <c r="H22" s="44">
        <v>166</v>
      </c>
      <c r="I22" s="44">
        <v>161.55000000000001</v>
      </c>
      <c r="J22" s="44">
        <v>166.82</v>
      </c>
      <c r="K22" s="44">
        <v>165.05</v>
      </c>
      <c r="L22" s="44">
        <v>164.42500000000001</v>
      </c>
      <c r="M22" s="44">
        <v>182.32499999999999</v>
      </c>
      <c r="N22" s="44">
        <v>189.1</v>
      </c>
      <c r="O22" s="44">
        <v>189.23</v>
      </c>
      <c r="P22" s="44">
        <v>196.08</v>
      </c>
      <c r="Q22" s="44">
        <v>157.68899999999999</v>
      </c>
      <c r="R22" s="44">
        <v>159.52600000000001</v>
      </c>
      <c r="S22" s="44">
        <v>159.065</v>
      </c>
      <c r="T22" s="44">
        <v>162.19900000000001</v>
      </c>
      <c r="U22" s="44">
        <v>164.18600000000001</v>
      </c>
      <c r="V22" s="44">
        <v>169.328</v>
      </c>
      <c r="W22" s="3">
        <f t="shared" si="0"/>
        <v>168.00833333333333</v>
      </c>
      <c r="X22" s="3">
        <f t="shared" si="1"/>
        <v>171.18088888888892</v>
      </c>
    </row>
    <row r="23" spans="1:28" ht="34.5" customHeight="1" x14ac:dyDescent="0.25">
      <c r="A23" s="38" t="s">
        <v>37</v>
      </c>
      <c r="B23" s="38" t="s">
        <v>39</v>
      </c>
      <c r="C23" s="43" t="s">
        <v>143</v>
      </c>
      <c r="D23" s="43">
        <v>19</v>
      </c>
      <c r="E23" s="44"/>
      <c r="F23" s="44">
        <v>105.8</v>
      </c>
      <c r="G23" s="44"/>
      <c r="H23" s="44">
        <v>101.9</v>
      </c>
      <c r="I23" s="44"/>
      <c r="J23" s="44">
        <v>101.92</v>
      </c>
      <c r="K23" s="44"/>
      <c r="L23" s="44">
        <v>102.96</v>
      </c>
      <c r="M23" s="44"/>
      <c r="N23" s="44">
        <v>147.63</v>
      </c>
      <c r="O23" s="44"/>
      <c r="P23" s="44">
        <v>156.5</v>
      </c>
      <c r="Q23" s="44"/>
      <c r="R23" s="44">
        <v>172.23</v>
      </c>
      <c r="S23" s="44"/>
      <c r="T23" s="44">
        <v>176.9</v>
      </c>
      <c r="U23" s="44"/>
      <c r="V23" s="44">
        <v>184.32</v>
      </c>
      <c r="W23" s="3">
        <f t="shared" si="0"/>
        <v>0</v>
      </c>
      <c r="X23" s="3">
        <f t="shared" si="1"/>
        <v>138.90666666666667</v>
      </c>
    </row>
    <row r="24" spans="1:28" ht="34.5" customHeight="1" x14ac:dyDescent="0.25">
      <c r="A24" s="38" t="s">
        <v>18</v>
      </c>
      <c r="B24" s="38" t="s">
        <v>20</v>
      </c>
      <c r="C24" s="43">
        <v>16</v>
      </c>
      <c r="D24" s="43">
        <v>20</v>
      </c>
      <c r="E24" s="44">
        <v>172.6</v>
      </c>
      <c r="F24" s="44">
        <v>117.137</v>
      </c>
      <c r="G24" s="44">
        <v>161.19999999999999</v>
      </c>
      <c r="H24" s="44">
        <v>106.95399999999999</v>
      </c>
      <c r="I24" s="44">
        <v>159.70400000000001</v>
      </c>
      <c r="J24" s="44">
        <v>105.551</v>
      </c>
      <c r="K24" s="44">
        <v>166.38</v>
      </c>
      <c r="L24" s="44">
        <v>111.626</v>
      </c>
      <c r="M24" s="44">
        <v>105.6</v>
      </c>
      <c r="N24" s="44">
        <v>108.206</v>
      </c>
      <c r="O24" s="44">
        <v>117.098</v>
      </c>
      <c r="P24" s="44">
        <v>119.816</v>
      </c>
      <c r="Q24" s="44">
        <v>208.98599999999999</v>
      </c>
      <c r="R24" s="44">
        <v>172.85599999999999</v>
      </c>
      <c r="S24" s="44">
        <v>209.67400000000001</v>
      </c>
      <c r="T24" s="44">
        <v>176.881</v>
      </c>
      <c r="U24" s="44">
        <v>211.68600000000001</v>
      </c>
      <c r="V24" s="44">
        <v>182.11799999999999</v>
      </c>
      <c r="W24" s="3">
        <f t="shared" si="0"/>
        <v>168.1031111111111</v>
      </c>
      <c r="X24" s="3">
        <f t="shared" si="1"/>
        <v>133.46055555555554</v>
      </c>
    </row>
    <row r="25" spans="1:28" ht="34.5" customHeight="1" x14ac:dyDescent="0.25">
      <c r="A25" s="38" t="s">
        <v>0</v>
      </c>
      <c r="B25" s="38" t="s">
        <v>5</v>
      </c>
      <c r="C25" s="43">
        <v>19</v>
      </c>
      <c r="D25" s="43">
        <v>21</v>
      </c>
      <c r="E25" s="44">
        <v>113.84</v>
      </c>
      <c r="F25" s="44">
        <v>112.41</v>
      </c>
      <c r="G25" s="44">
        <v>110.46</v>
      </c>
      <c r="H25" s="44">
        <v>111.75</v>
      </c>
      <c r="I25" s="44">
        <v>110.5</v>
      </c>
      <c r="J25" s="44">
        <v>112.25</v>
      </c>
      <c r="K25" s="44">
        <v>111.03</v>
      </c>
      <c r="L25" s="44">
        <v>110.62</v>
      </c>
      <c r="M25" s="44">
        <v>96.4</v>
      </c>
      <c r="N25" s="44">
        <v>107.27</v>
      </c>
      <c r="O25" s="44">
        <v>102.66</v>
      </c>
      <c r="P25" s="44">
        <v>113.73</v>
      </c>
      <c r="Q25" s="44">
        <v>152.78</v>
      </c>
      <c r="R25" s="44">
        <v>147.63</v>
      </c>
      <c r="S25" s="44">
        <v>152.41</v>
      </c>
      <c r="T25" s="44">
        <v>148.31</v>
      </c>
      <c r="U25" s="44">
        <v>154.56</v>
      </c>
      <c r="V25" s="44">
        <v>151.84</v>
      </c>
      <c r="W25" s="3">
        <f t="shared" si="0"/>
        <v>122.73777777777777</v>
      </c>
      <c r="X25" s="3">
        <f t="shared" si="1"/>
        <v>123.97888888888889</v>
      </c>
    </row>
    <row r="26" spans="1:28" x14ac:dyDescent="0.25">
      <c r="A26" s="53" t="s">
        <v>89</v>
      </c>
      <c r="B26" s="53"/>
      <c r="C26" s="53"/>
      <c r="D26" s="53"/>
      <c r="E26" s="9">
        <f t="shared" ref="E26:V26" si="2">AVERAGE(E5:E25)</f>
        <v>216.12863157894733</v>
      </c>
      <c r="F26" s="9">
        <f t="shared" si="2"/>
        <v>200.03547619047623</v>
      </c>
      <c r="G26" s="9">
        <f t="shared" si="2"/>
        <v>210.44600000000003</v>
      </c>
      <c r="H26" s="9">
        <f t="shared" si="2"/>
        <v>196.71738095238098</v>
      </c>
      <c r="I26" s="9">
        <f t="shared" si="2"/>
        <v>209.66321052631579</v>
      </c>
      <c r="J26" s="9">
        <f t="shared" si="2"/>
        <v>196.73447619047619</v>
      </c>
      <c r="K26" s="9">
        <f t="shared" si="2"/>
        <v>212.58652631578948</v>
      </c>
      <c r="L26" s="9">
        <f t="shared" si="2"/>
        <v>197.05695238095242</v>
      </c>
      <c r="M26" s="9">
        <f t="shared" si="2"/>
        <v>161.78905263157895</v>
      </c>
      <c r="N26" s="9">
        <f t="shared" si="2"/>
        <v>170.61304761904762</v>
      </c>
      <c r="O26" s="9">
        <f t="shared" si="2"/>
        <v>171.02384210526316</v>
      </c>
      <c r="P26" s="9">
        <f t="shared" si="2"/>
        <v>181.897619047619</v>
      </c>
      <c r="Q26" s="9">
        <f t="shared" si="2"/>
        <v>216.8224210526316</v>
      </c>
      <c r="R26" s="9">
        <f t="shared" si="2"/>
        <v>205.4457142857143</v>
      </c>
      <c r="S26" s="9">
        <f t="shared" si="2"/>
        <v>216.36984210526316</v>
      </c>
      <c r="T26" s="9">
        <f t="shared" si="2"/>
        <v>204.89819047619048</v>
      </c>
      <c r="U26" s="9">
        <f t="shared" si="2"/>
        <v>215.32584210526321</v>
      </c>
      <c r="V26" s="9">
        <f t="shared" si="2"/>
        <v>204.97723809523808</v>
      </c>
    </row>
    <row r="27" spans="1:28" x14ac:dyDescent="0.25">
      <c r="AA27" s="40"/>
      <c r="AB27" s="40"/>
    </row>
  </sheetData>
  <sortState ref="A5:X25">
    <sortCondition descending="1" ref="X5:X25"/>
  </sortState>
  <mergeCells count="14">
    <mergeCell ref="A1:V2"/>
    <mergeCell ref="A26:D26"/>
    <mergeCell ref="A3:A4"/>
    <mergeCell ref="B3:B4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</mergeCells>
  <pageMargins left="0.7" right="0.7" top="0.75" bottom="0.7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view="pageBreakPreview" topLeftCell="A16" zoomScaleSheetLayoutView="100" workbookViewId="0">
      <selection activeCell="A3" sqref="A3:V4"/>
    </sheetView>
  </sheetViews>
  <sheetFormatPr defaultRowHeight="15" x14ac:dyDescent="0.25"/>
  <cols>
    <col min="2" max="2" width="43.85546875" bestFit="1" customWidth="1"/>
    <col min="3" max="4" width="5" bestFit="1" customWidth="1"/>
    <col min="5" max="22" width="6.5703125" bestFit="1" customWidth="1"/>
    <col min="23" max="24" width="9.140625" hidden="1" customWidth="1"/>
  </cols>
  <sheetData>
    <row r="1" spans="1:32" ht="27.75" customHeight="1" x14ac:dyDescent="0.25">
      <c r="A1" s="49" t="s">
        <v>138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29"/>
      <c r="X1" s="30"/>
      <c r="Y1" s="31"/>
      <c r="Z1" s="31"/>
      <c r="AA1" s="31"/>
      <c r="AB1" s="31"/>
      <c r="AC1" s="31"/>
      <c r="AD1" s="31"/>
      <c r="AE1" s="31"/>
      <c r="AF1" s="31"/>
    </row>
    <row r="2" spans="1:32" ht="27.75" customHeight="1" x14ac:dyDescent="0.25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29"/>
      <c r="X2" s="30"/>
      <c r="Y2" s="31"/>
      <c r="Z2" s="31"/>
      <c r="AA2" s="31"/>
      <c r="AB2" s="31"/>
      <c r="AC2" s="31"/>
      <c r="AD2" s="31"/>
      <c r="AE2" s="31"/>
      <c r="AF2" s="31"/>
    </row>
    <row r="3" spans="1:32" ht="27.75" customHeight="1" x14ac:dyDescent="0.25">
      <c r="A3" s="54" t="s">
        <v>62</v>
      </c>
      <c r="B3" s="54" t="s">
        <v>63</v>
      </c>
      <c r="C3" s="55" t="s">
        <v>61</v>
      </c>
      <c r="D3" s="55"/>
      <c r="E3" s="55" t="s">
        <v>64</v>
      </c>
      <c r="F3" s="55"/>
      <c r="G3" s="55" t="s">
        <v>65</v>
      </c>
      <c r="H3" s="55"/>
      <c r="I3" s="55" t="s">
        <v>66</v>
      </c>
      <c r="J3" s="55"/>
      <c r="K3" s="55" t="s">
        <v>67</v>
      </c>
      <c r="L3" s="55"/>
      <c r="M3" s="55" t="s">
        <v>68</v>
      </c>
      <c r="N3" s="55"/>
      <c r="O3" s="55" t="s">
        <v>69</v>
      </c>
      <c r="P3" s="55"/>
      <c r="Q3" s="55" t="s">
        <v>70</v>
      </c>
      <c r="R3" s="55"/>
      <c r="S3" s="55" t="s">
        <v>71</v>
      </c>
      <c r="T3" s="55"/>
      <c r="U3" s="55" t="s">
        <v>72</v>
      </c>
      <c r="V3" s="55"/>
      <c r="W3" s="31"/>
      <c r="X3" s="31"/>
      <c r="Y3" s="31"/>
      <c r="Z3" s="31"/>
      <c r="AA3" s="31"/>
      <c r="AB3" s="31"/>
      <c r="AC3" s="31"/>
      <c r="AD3" s="31"/>
      <c r="AE3" s="31"/>
      <c r="AF3" s="31"/>
    </row>
    <row r="4" spans="1:32" ht="27.75" customHeight="1" x14ac:dyDescent="0.25">
      <c r="A4" s="54"/>
      <c r="B4" s="54"/>
      <c r="C4" s="33">
        <v>2014</v>
      </c>
      <c r="D4" s="33">
        <v>2015</v>
      </c>
      <c r="E4" s="33">
        <v>2014</v>
      </c>
      <c r="F4" s="33">
        <v>2015</v>
      </c>
      <c r="G4" s="33">
        <v>2014</v>
      </c>
      <c r="H4" s="33">
        <v>2015</v>
      </c>
      <c r="I4" s="33">
        <v>2014</v>
      </c>
      <c r="J4" s="33">
        <v>2015</v>
      </c>
      <c r="K4" s="33">
        <v>2014</v>
      </c>
      <c r="L4" s="33">
        <v>2015</v>
      </c>
      <c r="M4" s="33">
        <v>2014</v>
      </c>
      <c r="N4" s="33">
        <v>2015</v>
      </c>
      <c r="O4" s="33">
        <v>2014</v>
      </c>
      <c r="P4" s="33">
        <v>2015</v>
      </c>
      <c r="Q4" s="33">
        <v>2014</v>
      </c>
      <c r="R4" s="33">
        <v>2015</v>
      </c>
      <c r="S4" s="33">
        <v>2014</v>
      </c>
      <c r="T4" s="33">
        <v>2015</v>
      </c>
      <c r="U4" s="33">
        <v>2014</v>
      </c>
      <c r="V4" s="33">
        <v>2015</v>
      </c>
      <c r="W4" s="31"/>
      <c r="X4" s="31"/>
      <c r="Y4" s="31"/>
      <c r="Z4" s="31"/>
      <c r="AA4" s="31"/>
      <c r="AB4" s="31"/>
      <c r="AC4" s="31"/>
      <c r="AD4" s="31"/>
      <c r="AE4" s="31"/>
      <c r="AF4" s="31"/>
    </row>
    <row r="5" spans="1:32" ht="23.25" customHeight="1" x14ac:dyDescent="0.25">
      <c r="A5" s="11" t="s">
        <v>0</v>
      </c>
      <c r="B5" s="11" t="s">
        <v>77</v>
      </c>
      <c r="C5" s="33">
        <v>6</v>
      </c>
      <c r="D5" s="33">
        <v>1</v>
      </c>
      <c r="E5" s="6">
        <v>163.35300000000001</v>
      </c>
      <c r="F5" s="6">
        <v>189.94900000000001</v>
      </c>
      <c r="G5" s="6">
        <v>153.035</v>
      </c>
      <c r="H5" s="6">
        <v>192.804</v>
      </c>
      <c r="I5" s="6">
        <v>152.499</v>
      </c>
      <c r="J5" s="6">
        <v>184.624</v>
      </c>
      <c r="K5" s="6">
        <v>157.44999999999999</v>
      </c>
      <c r="L5" s="6">
        <v>188.92599999999999</v>
      </c>
      <c r="M5" s="6">
        <v>130</v>
      </c>
      <c r="N5" s="6">
        <v>182.452</v>
      </c>
      <c r="O5" s="6">
        <v>144.398</v>
      </c>
      <c r="P5" s="6">
        <v>192.83699999999999</v>
      </c>
      <c r="Q5" s="6">
        <v>178.04</v>
      </c>
      <c r="R5" s="6">
        <v>219.65199999999999</v>
      </c>
      <c r="S5" s="6">
        <v>177.88300000000001</v>
      </c>
      <c r="T5" s="6">
        <v>224.495</v>
      </c>
      <c r="U5" s="6">
        <v>179.446</v>
      </c>
      <c r="V5" s="6">
        <v>230.34100000000001</v>
      </c>
      <c r="W5" s="3">
        <f t="shared" ref="W5:W37" si="0">(E5+G5+I5+K5+M5+O5+Q5+S5+U5)/9</f>
        <v>159.5671111111111</v>
      </c>
      <c r="X5" s="3">
        <f t="shared" ref="X5:X37" si="1">(F5+H5+J5+L5+N5+P5+R5+T5+V5)/9</f>
        <v>200.67555555555555</v>
      </c>
    </row>
    <row r="6" spans="1:32" ht="23.25" customHeight="1" x14ac:dyDescent="0.25">
      <c r="A6" s="10" t="s">
        <v>18</v>
      </c>
      <c r="B6" s="10" t="s">
        <v>23</v>
      </c>
      <c r="C6" s="33">
        <v>4</v>
      </c>
      <c r="D6" s="7">
        <v>2</v>
      </c>
      <c r="E6" s="8">
        <v>171.4</v>
      </c>
      <c r="F6" s="8">
        <v>168.7</v>
      </c>
      <c r="G6" s="8">
        <v>165.6</v>
      </c>
      <c r="H6" s="8">
        <v>164.4</v>
      </c>
      <c r="I6" s="8">
        <v>165.84800000000001</v>
      </c>
      <c r="J6" s="8">
        <v>165.84399999999999</v>
      </c>
      <c r="K6" s="8">
        <v>166.01</v>
      </c>
      <c r="L6" s="8">
        <v>164.68</v>
      </c>
      <c r="M6" s="8">
        <v>195.02500000000001</v>
      </c>
      <c r="N6" s="8">
        <v>191.947</v>
      </c>
      <c r="O6" s="8">
        <v>200.47300000000001</v>
      </c>
      <c r="P6" s="8">
        <v>199.25</v>
      </c>
      <c r="Q6" s="8">
        <v>153.51900000000001</v>
      </c>
      <c r="R6" s="8">
        <v>177.30500000000001</v>
      </c>
      <c r="S6" s="8">
        <v>155.899</v>
      </c>
      <c r="T6" s="8">
        <v>182.381</v>
      </c>
      <c r="U6" s="8">
        <v>162.495</v>
      </c>
      <c r="V6" s="8">
        <v>190.69900000000001</v>
      </c>
      <c r="W6" s="3">
        <f t="shared" si="0"/>
        <v>170.69655555555553</v>
      </c>
      <c r="X6" s="3">
        <f t="shared" si="1"/>
        <v>178.35622222222224</v>
      </c>
    </row>
    <row r="7" spans="1:32" ht="23.25" customHeight="1" x14ac:dyDescent="0.25">
      <c r="A7" s="11" t="s">
        <v>18</v>
      </c>
      <c r="B7" s="11" t="s">
        <v>22</v>
      </c>
      <c r="C7" s="7">
        <v>3</v>
      </c>
      <c r="D7" s="33">
        <v>3</v>
      </c>
      <c r="E7" s="6">
        <v>169.82499999999999</v>
      </c>
      <c r="F7" s="6">
        <v>163.55699999999999</v>
      </c>
      <c r="G7" s="6">
        <v>165.10900000000001</v>
      </c>
      <c r="H7" s="6">
        <v>155.25299999999999</v>
      </c>
      <c r="I7" s="6">
        <v>165.815</v>
      </c>
      <c r="J7" s="6">
        <v>155.69</v>
      </c>
      <c r="K7" s="6">
        <v>165.92500000000001</v>
      </c>
      <c r="L7" s="6">
        <v>158.41999999999999</v>
      </c>
      <c r="M7" s="6">
        <v>181.47499999999999</v>
      </c>
      <c r="N7" s="6">
        <v>188.04599999999999</v>
      </c>
      <c r="O7" s="6">
        <v>189.04599999999999</v>
      </c>
      <c r="P7" s="6">
        <v>200.21700000000001</v>
      </c>
      <c r="Q7" s="6">
        <v>165.86600000000001</v>
      </c>
      <c r="R7" s="6">
        <v>180.81</v>
      </c>
      <c r="S7" s="6">
        <v>168.06</v>
      </c>
      <c r="T7" s="6">
        <v>186.42599999999999</v>
      </c>
      <c r="U7" s="6">
        <v>173.52699999999999</v>
      </c>
      <c r="V7" s="6">
        <v>195.49</v>
      </c>
      <c r="W7" s="3">
        <f t="shared" si="0"/>
        <v>171.62755555555555</v>
      </c>
      <c r="X7" s="3">
        <f t="shared" si="1"/>
        <v>175.98988888888888</v>
      </c>
    </row>
    <row r="8" spans="1:32" ht="23.25" customHeight="1" x14ac:dyDescent="0.25">
      <c r="A8" s="10" t="s">
        <v>59</v>
      </c>
      <c r="B8" s="10" t="s">
        <v>60</v>
      </c>
      <c r="C8" s="33">
        <v>8</v>
      </c>
      <c r="D8" s="7">
        <v>4</v>
      </c>
      <c r="E8" s="8">
        <v>154.32</v>
      </c>
      <c r="F8" s="8">
        <v>171.18</v>
      </c>
      <c r="G8" s="8">
        <v>123.07</v>
      </c>
      <c r="H8" s="8">
        <v>170.71</v>
      </c>
      <c r="I8" s="8">
        <v>120.09</v>
      </c>
      <c r="J8" s="8">
        <v>171.52</v>
      </c>
      <c r="K8" s="8">
        <v>140.35</v>
      </c>
      <c r="L8" s="8">
        <v>169.21</v>
      </c>
      <c r="M8" s="8">
        <v>159.16999999999999</v>
      </c>
      <c r="N8" s="8">
        <v>185.3</v>
      </c>
      <c r="O8" s="8">
        <v>173.95</v>
      </c>
      <c r="P8" s="8">
        <v>195.44</v>
      </c>
      <c r="Q8" s="8">
        <v>170.58</v>
      </c>
      <c r="R8" s="8">
        <v>164.95400000000001</v>
      </c>
      <c r="S8" s="8">
        <v>177.22</v>
      </c>
      <c r="T8" s="8">
        <v>170.76</v>
      </c>
      <c r="U8" s="8">
        <v>187.6</v>
      </c>
      <c r="V8" s="8">
        <v>180.95</v>
      </c>
      <c r="W8" s="3">
        <f t="shared" si="0"/>
        <v>156.26111111111109</v>
      </c>
      <c r="X8" s="3">
        <f t="shared" si="1"/>
        <v>175.55822222222224</v>
      </c>
    </row>
    <row r="9" spans="1:32" ht="23.25" customHeight="1" x14ac:dyDescent="0.25">
      <c r="A9" s="11" t="s">
        <v>55</v>
      </c>
      <c r="B9" s="11" t="s">
        <v>58</v>
      </c>
      <c r="C9" s="33" t="s">
        <v>143</v>
      </c>
      <c r="D9" s="33">
        <v>5</v>
      </c>
      <c r="E9" s="6"/>
      <c r="F9" s="6">
        <v>168.92099999999999</v>
      </c>
      <c r="G9" s="6"/>
      <c r="H9" s="6">
        <v>160.35499999999999</v>
      </c>
      <c r="I9" s="6"/>
      <c r="J9" s="6">
        <v>160.22300000000001</v>
      </c>
      <c r="K9" s="6"/>
      <c r="L9" s="6">
        <v>162.63300000000001</v>
      </c>
      <c r="M9" s="6"/>
      <c r="N9" s="6">
        <v>211.364</v>
      </c>
      <c r="O9" s="6"/>
      <c r="P9" s="6">
        <v>217.63800000000001</v>
      </c>
      <c r="Q9" s="6"/>
      <c r="R9" s="6">
        <v>148.44300000000001</v>
      </c>
      <c r="S9" s="6"/>
      <c r="T9" s="6">
        <v>155.65</v>
      </c>
      <c r="U9" s="6"/>
      <c r="V9" s="6">
        <v>168.262</v>
      </c>
      <c r="W9" s="3">
        <f t="shared" si="0"/>
        <v>0</v>
      </c>
      <c r="X9" s="3">
        <f t="shared" si="1"/>
        <v>172.60988888888889</v>
      </c>
    </row>
    <row r="10" spans="1:32" ht="23.25" customHeight="1" x14ac:dyDescent="0.25">
      <c r="A10" s="10" t="s">
        <v>18</v>
      </c>
      <c r="B10" s="10" t="s">
        <v>26</v>
      </c>
      <c r="C10" s="7">
        <v>1</v>
      </c>
      <c r="D10" s="7">
        <v>6</v>
      </c>
      <c r="E10" s="8">
        <v>146.571</v>
      </c>
      <c r="F10" s="8">
        <v>154.31700000000001</v>
      </c>
      <c r="G10" s="8">
        <v>116.86799999999999</v>
      </c>
      <c r="H10" s="8">
        <v>124.682</v>
      </c>
      <c r="I10" s="8">
        <v>115.414</v>
      </c>
      <c r="J10" s="8">
        <v>122.336</v>
      </c>
      <c r="K10" s="8">
        <v>132.595</v>
      </c>
      <c r="L10" s="8">
        <v>141.154</v>
      </c>
      <c r="M10" s="8">
        <v>267.012</v>
      </c>
      <c r="N10" s="8">
        <v>249.685</v>
      </c>
      <c r="O10" s="8">
        <v>275.411</v>
      </c>
      <c r="P10" s="8">
        <v>251.91800000000001</v>
      </c>
      <c r="Q10" s="8">
        <v>201.45099999999999</v>
      </c>
      <c r="R10" s="8">
        <v>158.61000000000001</v>
      </c>
      <c r="S10" s="8">
        <v>212.798</v>
      </c>
      <c r="T10" s="8">
        <v>167.631</v>
      </c>
      <c r="U10" s="8">
        <v>227.113</v>
      </c>
      <c r="V10" s="8">
        <v>182.73699999999999</v>
      </c>
      <c r="W10" s="3">
        <f t="shared" si="0"/>
        <v>188.35922222222223</v>
      </c>
      <c r="X10" s="3">
        <f t="shared" si="1"/>
        <v>172.56333333333339</v>
      </c>
    </row>
    <row r="11" spans="1:32" ht="23.25" customHeight="1" x14ac:dyDescent="0.25">
      <c r="A11" s="11" t="s">
        <v>32</v>
      </c>
      <c r="B11" s="11" t="s">
        <v>33</v>
      </c>
      <c r="C11" s="33">
        <v>10</v>
      </c>
      <c r="D11" s="33">
        <v>7</v>
      </c>
      <c r="E11" s="6">
        <v>153.56</v>
      </c>
      <c r="F11" s="6">
        <v>157.58000000000001</v>
      </c>
      <c r="G11" s="6">
        <v>142.6</v>
      </c>
      <c r="H11" s="6">
        <v>141.86000000000001</v>
      </c>
      <c r="I11" s="6">
        <v>143.26</v>
      </c>
      <c r="J11" s="6">
        <v>140.43</v>
      </c>
      <c r="K11" s="6">
        <v>146.82</v>
      </c>
      <c r="L11" s="6">
        <v>149.15</v>
      </c>
      <c r="M11" s="6">
        <v>133.9</v>
      </c>
      <c r="N11" s="6">
        <v>188.37</v>
      </c>
      <c r="O11" s="6">
        <v>144.5</v>
      </c>
      <c r="P11" s="6">
        <v>198.45</v>
      </c>
      <c r="Q11" s="6">
        <v>176.83</v>
      </c>
      <c r="R11" s="6">
        <v>185.07</v>
      </c>
      <c r="S11" s="6">
        <v>179.02</v>
      </c>
      <c r="T11" s="6">
        <v>189.2</v>
      </c>
      <c r="U11" s="6">
        <v>183.67</v>
      </c>
      <c r="V11" s="6">
        <v>195.81</v>
      </c>
      <c r="W11" s="3">
        <f t="shared" si="0"/>
        <v>156.01777777777778</v>
      </c>
      <c r="X11" s="3">
        <f t="shared" si="1"/>
        <v>171.76888888888891</v>
      </c>
    </row>
    <row r="12" spans="1:32" ht="23.25" customHeight="1" x14ac:dyDescent="0.25">
      <c r="A12" s="10" t="s">
        <v>53</v>
      </c>
      <c r="B12" s="10" t="s">
        <v>54</v>
      </c>
      <c r="C12" s="7">
        <v>5</v>
      </c>
      <c r="D12" s="7">
        <v>8</v>
      </c>
      <c r="E12" s="8">
        <v>162.54</v>
      </c>
      <c r="F12" s="8">
        <v>167.58</v>
      </c>
      <c r="G12" s="8">
        <v>147.01</v>
      </c>
      <c r="H12" s="8">
        <v>159.80000000000001</v>
      </c>
      <c r="I12" s="8">
        <v>146.01</v>
      </c>
      <c r="J12" s="8">
        <v>159.80000000000001</v>
      </c>
      <c r="K12" s="8">
        <v>153.88999999999999</v>
      </c>
      <c r="L12" s="8">
        <v>161.83000000000001</v>
      </c>
      <c r="M12" s="8">
        <v>191.27</v>
      </c>
      <c r="N12" s="8">
        <v>193.81899999999999</v>
      </c>
      <c r="O12" s="8">
        <v>190.39</v>
      </c>
      <c r="P12" s="8">
        <v>205.84</v>
      </c>
      <c r="Q12" s="8">
        <v>154.81</v>
      </c>
      <c r="R12" s="8">
        <v>151.04</v>
      </c>
      <c r="S12" s="8">
        <v>156.88</v>
      </c>
      <c r="T12" s="8">
        <v>155.02000000000001</v>
      </c>
      <c r="U12" s="8">
        <v>162.54</v>
      </c>
      <c r="V12" s="8">
        <v>164.32</v>
      </c>
      <c r="W12" s="3">
        <f t="shared" si="0"/>
        <v>162.81555555555553</v>
      </c>
      <c r="X12" s="3">
        <f t="shared" si="1"/>
        <v>168.78322222222221</v>
      </c>
    </row>
    <row r="13" spans="1:32" ht="23.25" customHeight="1" x14ac:dyDescent="0.25">
      <c r="A13" s="11" t="s">
        <v>18</v>
      </c>
      <c r="B13" s="11" t="s">
        <v>27</v>
      </c>
      <c r="C13" s="33">
        <v>14</v>
      </c>
      <c r="D13" s="33">
        <v>9</v>
      </c>
      <c r="E13" s="6">
        <v>152.304</v>
      </c>
      <c r="F13" s="6">
        <v>145.89400000000001</v>
      </c>
      <c r="G13" s="6">
        <v>129.947</v>
      </c>
      <c r="H13" s="6">
        <v>139.179</v>
      </c>
      <c r="I13" s="6">
        <v>128.83199999999999</v>
      </c>
      <c r="J13" s="6">
        <v>140.99600000000001</v>
      </c>
      <c r="K13" s="6">
        <v>141.185</v>
      </c>
      <c r="L13" s="6">
        <v>140.536</v>
      </c>
      <c r="M13" s="6">
        <v>132.755</v>
      </c>
      <c r="N13" s="6">
        <v>209.48599999999999</v>
      </c>
      <c r="O13" s="6">
        <v>143.6</v>
      </c>
      <c r="P13" s="6">
        <v>217.72200000000001</v>
      </c>
      <c r="Q13" s="6">
        <v>163.24199999999999</v>
      </c>
      <c r="R13" s="6">
        <v>163.24199999999999</v>
      </c>
      <c r="S13" s="6">
        <v>159.649</v>
      </c>
      <c r="T13" s="6">
        <v>171.649</v>
      </c>
      <c r="U13" s="6">
        <v>164.53700000000001</v>
      </c>
      <c r="V13" s="6">
        <v>185.37899999999999</v>
      </c>
      <c r="W13" s="3">
        <f t="shared" si="0"/>
        <v>146.22788888888891</v>
      </c>
      <c r="X13" s="3">
        <f t="shared" si="1"/>
        <v>168.23144444444446</v>
      </c>
    </row>
    <row r="14" spans="1:32" ht="23.25" customHeight="1" x14ac:dyDescent="0.25">
      <c r="A14" s="10" t="s">
        <v>0</v>
      </c>
      <c r="B14" s="10" t="s">
        <v>78</v>
      </c>
      <c r="C14" s="7">
        <v>11</v>
      </c>
      <c r="D14" s="7">
        <v>10</v>
      </c>
      <c r="E14" s="8">
        <v>166.2</v>
      </c>
      <c r="F14" s="8">
        <v>157.6</v>
      </c>
      <c r="G14" s="8">
        <v>165.3</v>
      </c>
      <c r="H14" s="8">
        <v>153.9</v>
      </c>
      <c r="I14" s="8">
        <v>167.4</v>
      </c>
      <c r="J14" s="8">
        <v>155.78299999999999</v>
      </c>
      <c r="K14" s="8">
        <v>164.84</v>
      </c>
      <c r="L14" s="8">
        <v>154.44</v>
      </c>
      <c r="M14" s="8">
        <v>128.06899999999999</v>
      </c>
      <c r="N14" s="8">
        <v>195.934</v>
      </c>
      <c r="O14" s="8">
        <v>134.85900000000001</v>
      </c>
      <c r="P14" s="8">
        <v>199.142</v>
      </c>
      <c r="Q14" s="8">
        <v>151.61099999999999</v>
      </c>
      <c r="R14" s="8">
        <v>147.10499999999999</v>
      </c>
      <c r="S14" s="8">
        <v>148.054</v>
      </c>
      <c r="T14" s="8">
        <v>151.90199999999999</v>
      </c>
      <c r="U14" s="8">
        <v>147.52099999999999</v>
      </c>
      <c r="V14" s="8">
        <v>162.05199999999999</v>
      </c>
      <c r="W14" s="3">
        <f t="shared" si="0"/>
        <v>152.65044444444445</v>
      </c>
      <c r="X14" s="3">
        <f t="shared" si="1"/>
        <v>164.20644444444443</v>
      </c>
    </row>
    <row r="15" spans="1:32" ht="23.25" customHeight="1" x14ac:dyDescent="0.25">
      <c r="A15" s="11" t="s">
        <v>43</v>
      </c>
      <c r="B15" s="11" t="s">
        <v>79</v>
      </c>
      <c r="C15" s="7">
        <v>31</v>
      </c>
      <c r="D15" s="33">
        <v>11</v>
      </c>
      <c r="E15" s="6">
        <v>59.823599999999999</v>
      </c>
      <c r="F15" s="6">
        <v>129.54599999999999</v>
      </c>
      <c r="G15" s="6">
        <v>60.636800000000001</v>
      </c>
      <c r="H15" s="6">
        <v>111.459</v>
      </c>
      <c r="I15" s="6">
        <v>62.143099999999997</v>
      </c>
      <c r="J15" s="6">
        <v>111.289</v>
      </c>
      <c r="K15" s="6">
        <v>59.960599999999999</v>
      </c>
      <c r="L15" s="6">
        <v>121.101</v>
      </c>
      <c r="M15" s="6">
        <v>104.22799999999999</v>
      </c>
      <c r="N15" s="6">
        <v>160.74799999999999</v>
      </c>
      <c r="O15" s="6">
        <v>107.536</v>
      </c>
      <c r="P15" s="6">
        <v>177.33600000000001</v>
      </c>
      <c r="Q15" s="6">
        <v>129.078</v>
      </c>
      <c r="R15" s="6">
        <v>208.01300000000001</v>
      </c>
      <c r="S15" s="6">
        <v>127.503</v>
      </c>
      <c r="T15" s="6">
        <v>217.52099999999999</v>
      </c>
      <c r="U15" s="6">
        <v>130.256</v>
      </c>
      <c r="V15" s="6">
        <v>230.42</v>
      </c>
      <c r="W15" s="3">
        <f t="shared" si="0"/>
        <v>93.462788888888895</v>
      </c>
      <c r="X15" s="3">
        <f t="shared" si="1"/>
        <v>163.04811111111113</v>
      </c>
    </row>
    <row r="16" spans="1:32" ht="23.25" customHeight="1" x14ac:dyDescent="0.25">
      <c r="A16" s="10" t="s">
        <v>0</v>
      </c>
      <c r="B16" s="10" t="s">
        <v>76</v>
      </c>
      <c r="C16" s="7">
        <v>7</v>
      </c>
      <c r="D16" s="7">
        <v>12</v>
      </c>
      <c r="E16" s="8">
        <v>156.30000000000001</v>
      </c>
      <c r="F16" s="8">
        <v>158.07499999999999</v>
      </c>
      <c r="G16" s="8">
        <v>141.5</v>
      </c>
      <c r="H16" s="8">
        <v>152.22</v>
      </c>
      <c r="I16" s="8">
        <v>141.35900000000001</v>
      </c>
      <c r="J16" s="8">
        <v>153.774</v>
      </c>
      <c r="K16" s="8">
        <v>148.13</v>
      </c>
      <c r="L16" s="8">
        <v>153.649</v>
      </c>
      <c r="M16" s="8">
        <v>152.59800000000001</v>
      </c>
      <c r="N16" s="8">
        <v>172.12100000000001</v>
      </c>
      <c r="O16" s="8">
        <v>160.24600000000001</v>
      </c>
      <c r="P16" s="8">
        <v>180.309</v>
      </c>
      <c r="Q16" s="8">
        <v>168.48</v>
      </c>
      <c r="R16" s="8">
        <v>155.09800000000001</v>
      </c>
      <c r="S16" s="8">
        <v>171.26599999999999</v>
      </c>
      <c r="T16" s="8">
        <v>159.316</v>
      </c>
      <c r="U16" s="8">
        <v>176.26599999999999</v>
      </c>
      <c r="V16" s="8">
        <v>168.654</v>
      </c>
      <c r="W16" s="3">
        <f t="shared" si="0"/>
        <v>157.34944444444443</v>
      </c>
      <c r="X16" s="3">
        <f t="shared" si="1"/>
        <v>161.46844444444443</v>
      </c>
    </row>
    <row r="17" spans="1:24" ht="23.25" customHeight="1" x14ac:dyDescent="0.25">
      <c r="A17" s="10" t="s">
        <v>0</v>
      </c>
      <c r="B17" s="10" t="s">
        <v>80</v>
      </c>
      <c r="C17" s="33">
        <v>12</v>
      </c>
      <c r="D17" s="33">
        <v>13</v>
      </c>
      <c r="E17" s="8">
        <v>144.94999999999999</v>
      </c>
      <c r="F17" s="8">
        <v>150.19999999999999</v>
      </c>
      <c r="G17" s="8">
        <v>118.49</v>
      </c>
      <c r="H17" s="8">
        <v>142.18</v>
      </c>
      <c r="I17" s="8">
        <v>117.64</v>
      </c>
      <c r="J17" s="8">
        <v>143.63</v>
      </c>
      <c r="K17" s="8">
        <v>131.87</v>
      </c>
      <c r="L17" s="8">
        <v>144.4</v>
      </c>
      <c r="M17" s="8">
        <v>159.9</v>
      </c>
      <c r="N17" s="8">
        <v>171.72</v>
      </c>
      <c r="O17" s="8">
        <v>168.35</v>
      </c>
      <c r="P17" s="8">
        <v>177.28</v>
      </c>
      <c r="Q17" s="8">
        <v>157.91</v>
      </c>
      <c r="R17" s="8">
        <v>146.46</v>
      </c>
      <c r="S17" s="8">
        <v>162.21</v>
      </c>
      <c r="T17" s="8">
        <v>150.11000000000001</v>
      </c>
      <c r="U17" s="8">
        <v>170.94</v>
      </c>
      <c r="V17" s="8">
        <v>159.38</v>
      </c>
      <c r="W17" s="3">
        <f t="shared" si="0"/>
        <v>148.0288888888889</v>
      </c>
      <c r="X17" s="3">
        <f t="shared" si="1"/>
        <v>153.92888888888891</v>
      </c>
    </row>
    <row r="18" spans="1:24" ht="23.25" customHeight="1" x14ac:dyDescent="0.25">
      <c r="A18" s="11" t="s">
        <v>18</v>
      </c>
      <c r="B18" s="11" t="s">
        <v>25</v>
      </c>
      <c r="C18" s="7">
        <v>9</v>
      </c>
      <c r="D18" s="7">
        <v>14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288.14999999999998</v>
      </c>
      <c r="N18" s="6">
        <v>282.64</v>
      </c>
      <c r="O18" s="6">
        <v>293.55</v>
      </c>
      <c r="P18" s="6">
        <v>289.64999999999998</v>
      </c>
      <c r="Q18" s="6">
        <v>271.14999999999998</v>
      </c>
      <c r="R18" s="6">
        <v>265.5</v>
      </c>
      <c r="S18" s="6">
        <v>275.25</v>
      </c>
      <c r="T18" s="6">
        <v>270.43</v>
      </c>
      <c r="U18" s="6">
        <v>276.75</v>
      </c>
      <c r="V18" s="6">
        <v>272.77</v>
      </c>
      <c r="W18" s="3">
        <f t="shared" si="0"/>
        <v>156.09444444444443</v>
      </c>
      <c r="X18" s="3">
        <f t="shared" si="1"/>
        <v>153.44333333333333</v>
      </c>
    </row>
    <row r="19" spans="1:24" ht="23.25" customHeight="1" x14ac:dyDescent="0.25">
      <c r="A19" s="10" t="s">
        <v>18</v>
      </c>
      <c r="B19" s="10" t="s">
        <v>28</v>
      </c>
      <c r="C19" s="33">
        <v>16</v>
      </c>
      <c r="D19" s="33">
        <v>15</v>
      </c>
      <c r="E19" s="8">
        <v>138.5</v>
      </c>
      <c r="F19" s="8">
        <v>144.5</v>
      </c>
      <c r="G19" s="8">
        <v>109</v>
      </c>
      <c r="H19" s="8">
        <v>127.6</v>
      </c>
      <c r="I19" s="8">
        <v>108.39100000000001</v>
      </c>
      <c r="J19" s="8">
        <v>127.512</v>
      </c>
      <c r="K19" s="8">
        <v>123.85</v>
      </c>
      <c r="L19" s="8">
        <v>134.85</v>
      </c>
      <c r="M19" s="8">
        <v>176.14699999999999</v>
      </c>
      <c r="N19" s="8">
        <v>182.916</v>
      </c>
      <c r="O19" s="8">
        <v>181.53</v>
      </c>
      <c r="P19" s="8">
        <v>184.01400000000001</v>
      </c>
      <c r="Q19" s="8">
        <v>127.018</v>
      </c>
      <c r="R19" s="8">
        <v>152.04400000000001</v>
      </c>
      <c r="S19" s="8">
        <v>130.13499999999999</v>
      </c>
      <c r="T19" s="8">
        <v>155.75800000000001</v>
      </c>
      <c r="U19" s="8">
        <v>138.732</v>
      </c>
      <c r="V19" s="8">
        <v>164.16499999999999</v>
      </c>
      <c r="W19" s="3">
        <f t="shared" si="0"/>
        <v>137.03366666666665</v>
      </c>
      <c r="X19" s="3">
        <f t="shared" si="1"/>
        <v>152.59544444444444</v>
      </c>
    </row>
    <row r="20" spans="1:24" ht="23.25" customHeight="1" x14ac:dyDescent="0.25">
      <c r="A20" s="11" t="s">
        <v>18</v>
      </c>
      <c r="B20" s="11" t="s">
        <v>24</v>
      </c>
      <c r="C20" s="7">
        <v>25</v>
      </c>
      <c r="D20" s="7">
        <v>16</v>
      </c>
      <c r="E20" s="6">
        <v>43.58</v>
      </c>
      <c r="F20" s="6">
        <v>99.88</v>
      </c>
      <c r="G20" s="6">
        <v>34.65</v>
      </c>
      <c r="H20" s="6">
        <v>79.709999999999994</v>
      </c>
      <c r="I20" s="6">
        <v>34.289000000000001</v>
      </c>
      <c r="J20" s="6">
        <v>77.7</v>
      </c>
      <c r="K20" s="6">
        <v>39.356000000000002</v>
      </c>
      <c r="L20" s="6">
        <v>90.4</v>
      </c>
      <c r="M20" s="6">
        <v>183.815</v>
      </c>
      <c r="N20" s="6">
        <v>166.953</v>
      </c>
      <c r="O20" s="6">
        <v>192.36799999999999</v>
      </c>
      <c r="P20" s="6">
        <v>177.67099999999999</v>
      </c>
      <c r="Q20" s="6">
        <v>164.52199999999999</v>
      </c>
      <c r="R20" s="6">
        <v>187.62799999999999</v>
      </c>
      <c r="S20" s="6">
        <v>170.11600000000001</v>
      </c>
      <c r="T20" s="6">
        <v>192.886</v>
      </c>
      <c r="U20" s="6">
        <v>180.53</v>
      </c>
      <c r="V20" s="6">
        <v>201.935</v>
      </c>
      <c r="W20" s="3">
        <f t="shared" si="0"/>
        <v>115.91399999999999</v>
      </c>
      <c r="X20" s="3">
        <f t="shared" si="1"/>
        <v>141.6403333333333</v>
      </c>
    </row>
    <row r="21" spans="1:24" ht="23.25" customHeight="1" x14ac:dyDescent="0.25">
      <c r="A21" s="10" t="s">
        <v>18</v>
      </c>
      <c r="B21" s="10" t="s">
        <v>81</v>
      </c>
      <c r="C21" s="7" t="s">
        <v>143</v>
      </c>
      <c r="D21" s="33">
        <v>17</v>
      </c>
      <c r="E21" s="8"/>
      <c r="F21" s="8">
        <v>95.56</v>
      </c>
      <c r="G21" s="8"/>
      <c r="H21" s="8">
        <v>102.4</v>
      </c>
      <c r="I21" s="8"/>
      <c r="J21" s="8">
        <v>107.117</v>
      </c>
      <c r="K21" s="8"/>
      <c r="L21" s="8">
        <v>95.899799999999999</v>
      </c>
      <c r="M21" s="8"/>
      <c r="N21" s="8">
        <v>182.44200000000001</v>
      </c>
      <c r="O21" s="8"/>
      <c r="P21" s="8">
        <v>193.547</v>
      </c>
      <c r="Q21" s="8"/>
      <c r="R21" s="8">
        <v>155.441</v>
      </c>
      <c r="S21" s="8"/>
      <c r="T21" s="8">
        <v>162.88</v>
      </c>
      <c r="U21" s="8"/>
      <c r="V21" s="8">
        <v>175.38900000000001</v>
      </c>
      <c r="W21" s="3">
        <f t="shared" si="0"/>
        <v>0</v>
      </c>
      <c r="X21" s="3">
        <f t="shared" si="1"/>
        <v>141.18619999999999</v>
      </c>
    </row>
    <row r="22" spans="1:24" ht="23.25" customHeight="1" x14ac:dyDescent="0.25">
      <c r="A22" s="11" t="s">
        <v>43</v>
      </c>
      <c r="B22" s="11" t="s">
        <v>49</v>
      </c>
      <c r="C22" s="33">
        <v>2</v>
      </c>
      <c r="D22" s="7">
        <v>18</v>
      </c>
      <c r="E22" s="6">
        <v>184.56</v>
      </c>
      <c r="F22" s="6">
        <v>78.81</v>
      </c>
      <c r="G22" s="6">
        <v>178.18</v>
      </c>
      <c r="H22" s="6">
        <v>74.680000000000007</v>
      </c>
      <c r="I22" s="6">
        <v>178.94</v>
      </c>
      <c r="J22" s="6">
        <v>74.680000000000007</v>
      </c>
      <c r="K22" s="6">
        <v>179.83</v>
      </c>
      <c r="L22" s="6">
        <v>75.75</v>
      </c>
      <c r="M22" s="6">
        <v>213.18</v>
      </c>
      <c r="N22" s="6">
        <v>209.74</v>
      </c>
      <c r="O22" s="6">
        <v>220.59</v>
      </c>
      <c r="P22" s="6">
        <v>216.54</v>
      </c>
      <c r="Q22" s="6">
        <v>166.68</v>
      </c>
      <c r="R22" s="6">
        <v>162.13</v>
      </c>
      <c r="S22" s="6">
        <v>171.01</v>
      </c>
      <c r="T22" s="6">
        <v>168.89</v>
      </c>
      <c r="U22" s="6">
        <v>179.7</v>
      </c>
      <c r="V22" s="6">
        <v>180.51</v>
      </c>
      <c r="W22" s="3">
        <f t="shared" si="0"/>
        <v>185.85222222222222</v>
      </c>
      <c r="X22" s="3">
        <f t="shared" si="1"/>
        <v>137.97</v>
      </c>
    </row>
    <row r="23" spans="1:24" ht="23.25" customHeight="1" x14ac:dyDescent="0.25">
      <c r="A23" s="10" t="s">
        <v>37</v>
      </c>
      <c r="B23" s="10" t="s">
        <v>40</v>
      </c>
      <c r="C23" s="7">
        <v>17</v>
      </c>
      <c r="D23" s="33">
        <v>19</v>
      </c>
      <c r="E23" s="8">
        <v>85.21</v>
      </c>
      <c r="F23" s="8">
        <v>38.14</v>
      </c>
      <c r="G23" s="8">
        <v>68.03</v>
      </c>
      <c r="H23" s="8">
        <v>30.67</v>
      </c>
      <c r="I23" s="8">
        <v>67.072000000000003</v>
      </c>
      <c r="J23" s="8">
        <v>30.204000000000001</v>
      </c>
      <c r="K23" s="8">
        <v>77.094999999999999</v>
      </c>
      <c r="L23" s="8">
        <v>34.33</v>
      </c>
      <c r="M23" s="8">
        <v>171.572</v>
      </c>
      <c r="N23" s="8">
        <v>234.34399999999999</v>
      </c>
      <c r="O23" s="8">
        <v>181.24100000000001</v>
      </c>
      <c r="P23" s="8">
        <v>240.95500000000001</v>
      </c>
      <c r="Q23" s="8">
        <v>179.78299999999999</v>
      </c>
      <c r="R23" s="8">
        <v>177.749</v>
      </c>
      <c r="S23" s="8">
        <v>186.285</v>
      </c>
      <c r="T23" s="8">
        <v>186.797</v>
      </c>
      <c r="U23" s="8">
        <v>196.42699999999999</v>
      </c>
      <c r="V23" s="8">
        <v>200.327</v>
      </c>
      <c r="W23" s="3">
        <f t="shared" si="0"/>
        <v>134.74611111111111</v>
      </c>
      <c r="X23" s="3">
        <f t="shared" si="1"/>
        <v>130.39066666666668</v>
      </c>
    </row>
    <row r="24" spans="1:24" ht="23.25" customHeight="1" x14ac:dyDescent="0.25">
      <c r="A24" s="11" t="s">
        <v>0</v>
      </c>
      <c r="B24" s="11" t="s">
        <v>82</v>
      </c>
      <c r="C24" s="7">
        <v>19</v>
      </c>
      <c r="D24" s="7">
        <v>20</v>
      </c>
      <c r="E24" s="6">
        <v>126.4</v>
      </c>
      <c r="F24" s="6">
        <v>123.8</v>
      </c>
      <c r="G24" s="6">
        <v>120.8</v>
      </c>
      <c r="H24" s="6">
        <v>120.4</v>
      </c>
      <c r="I24" s="6">
        <v>120.35</v>
      </c>
      <c r="J24" s="6">
        <v>120.624</v>
      </c>
      <c r="K24" s="6">
        <v>122.45</v>
      </c>
      <c r="L24" s="6">
        <v>120.88</v>
      </c>
      <c r="M24" s="6">
        <v>105.93</v>
      </c>
      <c r="N24" s="6">
        <v>110.702</v>
      </c>
      <c r="O24" s="6">
        <v>109.45</v>
      </c>
      <c r="P24" s="6">
        <v>114.934</v>
      </c>
      <c r="Q24" s="6">
        <v>154.57</v>
      </c>
      <c r="R24" s="6">
        <v>144.63499999999999</v>
      </c>
      <c r="S24" s="6">
        <v>152.1</v>
      </c>
      <c r="T24" s="6">
        <v>144.304</v>
      </c>
      <c r="U24" s="6">
        <v>151.77000000000001</v>
      </c>
      <c r="V24" s="6">
        <v>147.28200000000001</v>
      </c>
      <c r="W24" s="3">
        <f t="shared" si="0"/>
        <v>129.31333333333336</v>
      </c>
      <c r="X24" s="3">
        <f t="shared" si="1"/>
        <v>127.50677777777777</v>
      </c>
    </row>
    <row r="25" spans="1:24" ht="23.25" customHeight="1" x14ac:dyDescent="0.25">
      <c r="A25" s="10" t="s">
        <v>18</v>
      </c>
      <c r="B25" s="10" t="s">
        <v>83</v>
      </c>
      <c r="C25" s="33">
        <v>22</v>
      </c>
      <c r="D25" s="33">
        <v>21</v>
      </c>
      <c r="E25" s="8">
        <v>68.59</v>
      </c>
      <c r="F25" s="8">
        <v>64.09</v>
      </c>
      <c r="G25" s="8">
        <v>56.24</v>
      </c>
      <c r="H25" s="8">
        <v>61.11</v>
      </c>
      <c r="I25" s="8">
        <v>55.61</v>
      </c>
      <c r="J25" s="8">
        <v>61</v>
      </c>
      <c r="K25" s="8">
        <v>62.51</v>
      </c>
      <c r="L25" s="8">
        <v>47.85</v>
      </c>
      <c r="M25" s="8">
        <v>173.3</v>
      </c>
      <c r="N25" s="8">
        <v>186.517</v>
      </c>
      <c r="O25" s="8">
        <v>181.81</v>
      </c>
      <c r="P25" s="8">
        <v>190.727</v>
      </c>
      <c r="Q25" s="8">
        <v>157.69999999999999</v>
      </c>
      <c r="R25" s="8">
        <v>149.99799999999999</v>
      </c>
      <c r="S25" s="8">
        <v>167.96</v>
      </c>
      <c r="T25" s="8">
        <v>154.69200000000001</v>
      </c>
      <c r="U25" s="8">
        <v>172.25</v>
      </c>
      <c r="V25" s="8">
        <v>164.25</v>
      </c>
      <c r="W25" s="3">
        <f t="shared" si="0"/>
        <v>121.77444444444444</v>
      </c>
      <c r="X25" s="3">
        <f t="shared" si="1"/>
        <v>120.026</v>
      </c>
    </row>
    <row r="26" spans="1:24" ht="23.25" customHeight="1" x14ac:dyDescent="0.25">
      <c r="A26" s="11" t="s">
        <v>35</v>
      </c>
      <c r="B26" s="11" t="s">
        <v>36</v>
      </c>
      <c r="C26" s="7">
        <v>21</v>
      </c>
      <c r="D26" s="7">
        <v>22</v>
      </c>
      <c r="E26" s="6">
        <v>65.42</v>
      </c>
      <c r="F26" s="6">
        <v>45.96</v>
      </c>
      <c r="G26" s="6">
        <v>65.45</v>
      </c>
      <c r="H26" s="6">
        <v>45.31</v>
      </c>
      <c r="I26" s="6">
        <v>65.510000000000005</v>
      </c>
      <c r="J26" s="6">
        <v>45.51</v>
      </c>
      <c r="K26" s="6">
        <v>65.41</v>
      </c>
      <c r="L26" s="6">
        <v>45.26</v>
      </c>
      <c r="M26" s="6">
        <v>182.22</v>
      </c>
      <c r="N26" s="6">
        <v>186.2</v>
      </c>
      <c r="O26" s="6">
        <v>189.35</v>
      </c>
      <c r="P26" s="6">
        <v>192.21</v>
      </c>
      <c r="Q26" s="6">
        <v>155.47</v>
      </c>
      <c r="R26" s="6">
        <v>157.35</v>
      </c>
      <c r="S26" s="6">
        <v>168.41</v>
      </c>
      <c r="T26" s="6">
        <v>171.2</v>
      </c>
      <c r="U26" s="6">
        <v>171.63</v>
      </c>
      <c r="V26" s="6">
        <v>174.1</v>
      </c>
      <c r="W26" s="3">
        <f t="shared" si="0"/>
        <v>125.42999999999999</v>
      </c>
      <c r="X26" s="3">
        <f t="shared" si="1"/>
        <v>118.12222222222221</v>
      </c>
    </row>
    <row r="27" spans="1:24" ht="23.25" customHeight="1" x14ac:dyDescent="0.25">
      <c r="A27" s="10" t="s">
        <v>0</v>
      </c>
      <c r="B27" s="10" t="s">
        <v>11</v>
      </c>
      <c r="C27" s="7">
        <v>23</v>
      </c>
      <c r="D27" s="33">
        <v>23</v>
      </c>
      <c r="E27" s="8">
        <v>148.63</v>
      </c>
      <c r="F27" s="8">
        <v>156.583</v>
      </c>
      <c r="G27" s="8">
        <v>150.31200000000001</v>
      </c>
      <c r="H27" s="8">
        <v>152.25700000000001</v>
      </c>
      <c r="I27" s="8">
        <v>0</v>
      </c>
      <c r="J27" s="8">
        <v>0</v>
      </c>
      <c r="K27" s="8">
        <v>0</v>
      </c>
      <c r="L27" s="8">
        <v>0</v>
      </c>
      <c r="M27" s="8">
        <v>185.607</v>
      </c>
      <c r="N27" s="8">
        <v>146.76499999999999</v>
      </c>
      <c r="O27" s="8">
        <v>190.59200000000001</v>
      </c>
      <c r="P27" s="8">
        <v>155.05000000000001</v>
      </c>
      <c r="Q27" s="8">
        <v>133.94300000000001</v>
      </c>
      <c r="R27" s="8">
        <v>143.08799999999999</v>
      </c>
      <c r="S27" s="8">
        <v>137.77600000000001</v>
      </c>
      <c r="T27" s="8">
        <v>147.62299999999999</v>
      </c>
      <c r="U27" s="8">
        <v>147.05000000000001</v>
      </c>
      <c r="V27" s="8">
        <v>157.35599999999999</v>
      </c>
      <c r="W27" s="3">
        <f t="shared" si="0"/>
        <v>121.54555555555554</v>
      </c>
      <c r="X27" s="3">
        <f t="shared" si="1"/>
        <v>117.63577777777778</v>
      </c>
    </row>
    <row r="28" spans="1:24" ht="23.25" customHeight="1" x14ac:dyDescent="0.25">
      <c r="A28" s="11" t="s">
        <v>0</v>
      </c>
      <c r="B28" s="11" t="s">
        <v>84</v>
      </c>
      <c r="C28" s="33">
        <v>26</v>
      </c>
      <c r="D28" s="7">
        <v>24</v>
      </c>
      <c r="E28" s="6">
        <v>44.06</v>
      </c>
      <c r="F28" s="6">
        <v>59.27</v>
      </c>
      <c r="G28" s="6">
        <v>38.58</v>
      </c>
      <c r="H28" s="6">
        <v>55.58</v>
      </c>
      <c r="I28" s="6">
        <v>38.578000000000003</v>
      </c>
      <c r="J28" s="6">
        <v>55.69</v>
      </c>
      <c r="K28" s="6">
        <v>41.209000000000003</v>
      </c>
      <c r="L28" s="6">
        <v>56.969000000000001</v>
      </c>
      <c r="M28" s="6">
        <v>165.09</v>
      </c>
      <c r="N28" s="6">
        <v>143.97</v>
      </c>
      <c r="O28" s="6">
        <v>175.45</v>
      </c>
      <c r="P28" s="6">
        <v>154.44999999999999</v>
      </c>
      <c r="Q28" s="6">
        <v>159.54</v>
      </c>
      <c r="R28" s="6">
        <v>164.82</v>
      </c>
      <c r="S28" s="6">
        <v>163.94</v>
      </c>
      <c r="T28" s="6">
        <v>168.84100000000001</v>
      </c>
      <c r="U28" s="6">
        <v>172.51</v>
      </c>
      <c r="V28" s="6">
        <v>176.59</v>
      </c>
      <c r="W28" s="3">
        <f t="shared" si="0"/>
        <v>110.99522222222224</v>
      </c>
      <c r="X28" s="3">
        <f t="shared" si="1"/>
        <v>115.13111111111112</v>
      </c>
    </row>
    <row r="29" spans="1:24" ht="23.25" customHeight="1" x14ac:dyDescent="0.25">
      <c r="A29" s="10" t="s">
        <v>55</v>
      </c>
      <c r="B29" s="10" t="s">
        <v>57</v>
      </c>
      <c r="C29" s="7">
        <v>15</v>
      </c>
      <c r="D29" s="33">
        <v>25</v>
      </c>
      <c r="E29" s="8">
        <v>151.18299999999999</v>
      </c>
      <c r="F29" s="8">
        <v>52.131</v>
      </c>
      <c r="G29" s="8">
        <v>79.751999999999995</v>
      </c>
      <c r="H29" s="8">
        <v>44.972999999999999</v>
      </c>
      <c r="I29" s="8">
        <v>79.438999999999993</v>
      </c>
      <c r="J29" s="8">
        <v>44.86</v>
      </c>
      <c r="K29" s="8">
        <v>86.531000000000006</v>
      </c>
      <c r="L29" s="8">
        <v>48.347000000000001</v>
      </c>
      <c r="M29" s="8">
        <v>193.488</v>
      </c>
      <c r="N29" s="8">
        <v>182.65</v>
      </c>
      <c r="O29" s="8">
        <v>204.73</v>
      </c>
      <c r="P29" s="8">
        <v>187.89599999999999</v>
      </c>
      <c r="Q29" s="8">
        <v>187.215</v>
      </c>
      <c r="R29" s="8">
        <v>149.22499999999999</v>
      </c>
      <c r="S29" s="8">
        <v>94.929000000000002</v>
      </c>
      <c r="T29" s="8">
        <v>155.785</v>
      </c>
      <c r="U29" s="8">
        <v>206.74</v>
      </c>
      <c r="V29" s="8">
        <v>167.202</v>
      </c>
      <c r="W29" s="3">
        <f t="shared" si="0"/>
        <v>142.66744444444444</v>
      </c>
      <c r="X29" s="3">
        <f t="shared" si="1"/>
        <v>114.78544444444444</v>
      </c>
    </row>
    <row r="30" spans="1:24" ht="23.25" customHeight="1" x14ac:dyDescent="0.25">
      <c r="A30" s="11" t="s">
        <v>32</v>
      </c>
      <c r="B30" s="11" t="s">
        <v>34</v>
      </c>
      <c r="C30" s="7">
        <v>27</v>
      </c>
      <c r="D30" s="7">
        <v>26</v>
      </c>
      <c r="E30" s="6">
        <v>70.03</v>
      </c>
      <c r="F30" s="6">
        <v>71.37</v>
      </c>
      <c r="G30" s="6">
        <v>70.319999999999993</v>
      </c>
      <c r="H30" s="6">
        <v>70.400000000000006</v>
      </c>
      <c r="I30" s="6">
        <v>69.900000000000006</v>
      </c>
      <c r="J30" s="6">
        <v>70.78</v>
      </c>
      <c r="K30" s="6">
        <v>70.16</v>
      </c>
      <c r="L30" s="6">
        <v>70.14</v>
      </c>
      <c r="M30" s="6">
        <v>148.03</v>
      </c>
      <c r="N30" s="6">
        <v>152.04</v>
      </c>
      <c r="O30" s="6">
        <v>157.24</v>
      </c>
      <c r="P30" s="6">
        <v>158.15</v>
      </c>
      <c r="Q30" s="6">
        <v>131.22999999999999</v>
      </c>
      <c r="R30" s="6">
        <v>130.33000000000001</v>
      </c>
      <c r="S30" s="6">
        <v>132.53</v>
      </c>
      <c r="T30" s="6">
        <v>133.19999999999999</v>
      </c>
      <c r="U30" s="6">
        <v>140.82</v>
      </c>
      <c r="V30" s="6">
        <v>140.79</v>
      </c>
      <c r="W30" s="3">
        <f t="shared" si="0"/>
        <v>110.02888888888889</v>
      </c>
      <c r="X30" s="3">
        <f t="shared" si="1"/>
        <v>110.80000000000001</v>
      </c>
    </row>
    <row r="31" spans="1:24" ht="23.25" customHeight="1" x14ac:dyDescent="0.25">
      <c r="A31" s="10" t="s">
        <v>43</v>
      </c>
      <c r="B31" s="10" t="s">
        <v>48</v>
      </c>
      <c r="C31" s="33">
        <v>20</v>
      </c>
      <c r="D31" s="33">
        <v>27</v>
      </c>
      <c r="E31" s="8">
        <v>49.1663</v>
      </c>
      <c r="F31" s="8">
        <v>59.668199999999999</v>
      </c>
      <c r="G31" s="8">
        <v>40.573099999999997</v>
      </c>
      <c r="H31" s="8">
        <v>55.220700000000001</v>
      </c>
      <c r="I31" s="8">
        <v>40.320300000000003</v>
      </c>
      <c r="J31" s="8">
        <v>54.569000000000003</v>
      </c>
      <c r="K31" s="8">
        <v>45.131300000000003</v>
      </c>
      <c r="L31" s="8">
        <v>57.271599999999999</v>
      </c>
      <c r="M31" s="8">
        <v>227.25299999999999</v>
      </c>
      <c r="N31" s="8">
        <v>156.31700000000001</v>
      </c>
      <c r="O31" s="8">
        <v>237.941</v>
      </c>
      <c r="P31" s="8">
        <v>164.75299999999999</v>
      </c>
      <c r="Q31" s="8">
        <v>156.27799999999999</v>
      </c>
      <c r="R31" s="8">
        <v>142.97</v>
      </c>
      <c r="S31" s="8">
        <v>164.33500000000001</v>
      </c>
      <c r="T31" s="8">
        <v>146.87899999999999</v>
      </c>
      <c r="U31" s="8">
        <v>177.96700000000001</v>
      </c>
      <c r="V31" s="8">
        <v>155.785</v>
      </c>
      <c r="W31" s="3">
        <f t="shared" si="0"/>
        <v>126.55166666666668</v>
      </c>
      <c r="X31" s="3">
        <f t="shared" si="1"/>
        <v>110.38150000000002</v>
      </c>
    </row>
    <row r="32" spans="1:24" ht="23.25" customHeight="1" x14ac:dyDescent="0.25">
      <c r="A32" s="11" t="s">
        <v>37</v>
      </c>
      <c r="B32" s="11" t="s">
        <v>42</v>
      </c>
      <c r="C32" s="7">
        <v>29</v>
      </c>
      <c r="D32" s="7">
        <v>28</v>
      </c>
      <c r="E32" s="6">
        <v>21.31</v>
      </c>
      <c r="F32" s="6">
        <v>56.68</v>
      </c>
      <c r="G32" s="6">
        <v>19.21</v>
      </c>
      <c r="H32" s="6">
        <v>51.89</v>
      </c>
      <c r="I32" s="6">
        <v>19.32</v>
      </c>
      <c r="J32" s="6">
        <v>51.86</v>
      </c>
      <c r="K32" s="6">
        <v>20.149999999999999</v>
      </c>
      <c r="L32" s="6">
        <v>53.72</v>
      </c>
      <c r="M32" s="6">
        <v>195.47</v>
      </c>
      <c r="N32" s="6">
        <v>169.04</v>
      </c>
      <c r="O32" s="6">
        <v>197.51</v>
      </c>
      <c r="P32" s="6">
        <v>175.48</v>
      </c>
      <c r="Q32" s="6">
        <v>131.86000000000001</v>
      </c>
      <c r="R32" s="6">
        <v>139.55000000000001</v>
      </c>
      <c r="S32" s="6">
        <v>155.57</v>
      </c>
      <c r="T32" s="6">
        <v>143.22999999999999</v>
      </c>
      <c r="U32" s="6">
        <v>144.03</v>
      </c>
      <c r="V32" s="6">
        <v>151.88</v>
      </c>
      <c r="W32" s="3">
        <f t="shared" si="0"/>
        <v>100.49222222222221</v>
      </c>
      <c r="X32" s="3">
        <f t="shared" si="1"/>
        <v>110.37</v>
      </c>
    </row>
    <row r="33" spans="1:24" ht="23.25" customHeight="1" x14ac:dyDescent="0.25">
      <c r="A33" s="10" t="s">
        <v>0</v>
      </c>
      <c r="B33" s="10" t="s">
        <v>85</v>
      </c>
      <c r="C33" s="33">
        <v>24</v>
      </c>
      <c r="D33" s="33">
        <v>29</v>
      </c>
      <c r="E33" s="8">
        <v>152.86099999999999</v>
      </c>
      <c r="F33" s="8">
        <v>103.425</v>
      </c>
      <c r="G33" s="8">
        <v>152.31100000000001</v>
      </c>
      <c r="H33" s="8">
        <v>104.283</v>
      </c>
      <c r="I33" s="8">
        <v>153.631</v>
      </c>
      <c r="J33" s="8">
        <v>105.25700000000001</v>
      </c>
      <c r="K33" s="8">
        <v>151.42400000000001</v>
      </c>
      <c r="L33" s="8">
        <v>103.53</v>
      </c>
      <c r="M33" s="8">
        <v>58.408000000000001</v>
      </c>
      <c r="N33" s="8">
        <v>93.073999999999998</v>
      </c>
      <c r="O33" s="8">
        <v>59.942999999999998</v>
      </c>
      <c r="P33" s="8">
        <v>96.472999999999999</v>
      </c>
      <c r="Q33" s="8">
        <v>113.476</v>
      </c>
      <c r="R33" s="8">
        <v>121.34399999999999</v>
      </c>
      <c r="S33" s="8">
        <v>109.285</v>
      </c>
      <c r="T33" s="8">
        <v>120.193</v>
      </c>
      <c r="U33" s="8">
        <v>106.45699999999999</v>
      </c>
      <c r="V33" s="8">
        <v>123.322</v>
      </c>
      <c r="W33" s="3">
        <f t="shared" si="0"/>
        <v>117.53288888888886</v>
      </c>
      <c r="X33" s="3">
        <f t="shared" si="1"/>
        <v>107.87788888888889</v>
      </c>
    </row>
    <row r="34" spans="1:24" ht="23.25" customHeight="1" x14ac:dyDescent="0.25">
      <c r="A34" s="11" t="s">
        <v>18</v>
      </c>
      <c r="B34" s="11" t="s">
        <v>86</v>
      </c>
      <c r="C34" s="33">
        <v>18</v>
      </c>
      <c r="D34" s="7">
        <v>30</v>
      </c>
      <c r="E34" s="6">
        <v>111.71899999999999</v>
      </c>
      <c r="F34" s="6">
        <v>33.457099999999997</v>
      </c>
      <c r="G34" s="6">
        <v>111.96899999999999</v>
      </c>
      <c r="H34" s="6">
        <v>31.764700000000001</v>
      </c>
      <c r="I34" s="6">
        <v>112.45699999999999</v>
      </c>
      <c r="J34" s="6">
        <v>31.891999999999999</v>
      </c>
      <c r="K34" s="6">
        <v>110.749</v>
      </c>
      <c r="L34" s="6">
        <v>32.219700000000003</v>
      </c>
      <c r="M34" s="6">
        <v>131.435</v>
      </c>
      <c r="N34" s="6">
        <v>189.113</v>
      </c>
      <c r="O34" s="6">
        <v>138.749</v>
      </c>
      <c r="P34" s="6">
        <v>197.66800000000001</v>
      </c>
      <c r="Q34" s="6">
        <v>159.91800000000001</v>
      </c>
      <c r="R34" s="6">
        <v>125.65600000000001</v>
      </c>
      <c r="S34" s="6">
        <v>160.44399999999999</v>
      </c>
      <c r="T34" s="6">
        <v>131.56</v>
      </c>
      <c r="U34" s="6">
        <v>164.03299999999999</v>
      </c>
      <c r="V34" s="6">
        <v>143.773</v>
      </c>
      <c r="W34" s="3">
        <f t="shared" si="0"/>
        <v>133.49699999999999</v>
      </c>
      <c r="X34" s="3">
        <f t="shared" si="1"/>
        <v>101.9003888888889</v>
      </c>
    </row>
    <row r="35" spans="1:24" ht="23.25" customHeight="1" x14ac:dyDescent="0.25">
      <c r="A35" s="10" t="s">
        <v>43</v>
      </c>
      <c r="B35" s="10" t="s">
        <v>87</v>
      </c>
      <c r="C35" s="7">
        <v>13</v>
      </c>
      <c r="D35" s="33">
        <v>31</v>
      </c>
      <c r="E35" s="8">
        <v>140.88900000000001</v>
      </c>
      <c r="F35" s="8">
        <v>0</v>
      </c>
      <c r="G35" s="8">
        <v>112.816</v>
      </c>
      <c r="H35" s="8">
        <v>0</v>
      </c>
      <c r="I35" s="8">
        <v>112.47799999999999</v>
      </c>
      <c r="J35" s="8">
        <v>0</v>
      </c>
      <c r="K35" s="8">
        <v>127.26600000000001</v>
      </c>
      <c r="L35" s="8">
        <v>0</v>
      </c>
      <c r="M35" s="8">
        <v>207.834</v>
      </c>
      <c r="N35" s="8">
        <v>196.61799999999999</v>
      </c>
      <c r="O35" s="8">
        <v>211.17099999999999</v>
      </c>
      <c r="P35" s="8">
        <v>199.934</v>
      </c>
      <c r="Q35" s="8">
        <v>132.37100000000001</v>
      </c>
      <c r="R35" s="8">
        <v>139.601</v>
      </c>
      <c r="S35" s="8">
        <v>137.61600000000001</v>
      </c>
      <c r="T35" s="8">
        <v>143.84700000000001</v>
      </c>
      <c r="U35" s="8">
        <v>149.11000000000001</v>
      </c>
      <c r="V35" s="8">
        <v>154.49299999999999</v>
      </c>
      <c r="W35" s="3">
        <f t="shared" si="0"/>
        <v>147.95011111111111</v>
      </c>
      <c r="X35" s="3">
        <f t="shared" si="1"/>
        <v>92.721444444444444</v>
      </c>
    </row>
    <row r="36" spans="1:24" ht="23.25" customHeight="1" x14ac:dyDescent="0.25">
      <c r="A36" s="11" t="s">
        <v>43</v>
      </c>
      <c r="B36" s="11" t="s">
        <v>52</v>
      </c>
      <c r="C36" s="33">
        <v>28</v>
      </c>
      <c r="D36" s="7">
        <v>32</v>
      </c>
      <c r="E36" s="6">
        <v>109.50700000000001</v>
      </c>
      <c r="F36" s="6">
        <v>49.021999999999998</v>
      </c>
      <c r="G36" s="6">
        <v>105.218</v>
      </c>
      <c r="H36" s="6">
        <v>49.819000000000003</v>
      </c>
      <c r="I36" s="6">
        <v>106.276</v>
      </c>
      <c r="J36" s="6">
        <v>50.595999999999997</v>
      </c>
      <c r="K36" s="6">
        <v>106.46299999999999</v>
      </c>
      <c r="L36" s="6">
        <v>48.953000000000003</v>
      </c>
      <c r="M36" s="6">
        <v>88.285600000000002</v>
      </c>
      <c r="N36" s="6">
        <v>149.035</v>
      </c>
      <c r="O36" s="6">
        <v>90.278400000000005</v>
      </c>
      <c r="P36" s="6">
        <v>152.86000000000001</v>
      </c>
      <c r="Q36" s="6">
        <v>116.69499999999999</v>
      </c>
      <c r="R36" s="6">
        <v>105.58199999999999</v>
      </c>
      <c r="S36" s="6">
        <v>113.485</v>
      </c>
      <c r="T36" s="6">
        <v>108.818</v>
      </c>
      <c r="U36" s="6">
        <v>112.824</v>
      </c>
      <c r="V36" s="6">
        <v>116.761</v>
      </c>
      <c r="W36" s="3">
        <f t="shared" si="0"/>
        <v>105.44800000000002</v>
      </c>
      <c r="X36" s="3">
        <f t="shared" si="1"/>
        <v>92.382888888888886</v>
      </c>
    </row>
    <row r="37" spans="1:24" ht="23.25" customHeight="1" x14ac:dyDescent="0.25">
      <c r="A37" s="10" t="s">
        <v>43</v>
      </c>
      <c r="B37" s="10" t="s">
        <v>88</v>
      </c>
      <c r="C37" s="33">
        <v>30</v>
      </c>
      <c r="D37" s="33">
        <v>33</v>
      </c>
      <c r="E37" s="8">
        <v>17.0077</v>
      </c>
      <c r="F37" s="8">
        <v>0</v>
      </c>
      <c r="G37" s="8">
        <v>13.533899999999999</v>
      </c>
      <c r="H37" s="8">
        <v>0</v>
      </c>
      <c r="I37" s="8">
        <v>13.3696</v>
      </c>
      <c r="J37" s="8">
        <v>0</v>
      </c>
      <c r="K37" s="8">
        <v>15.2805</v>
      </c>
      <c r="L37" s="8">
        <v>0</v>
      </c>
      <c r="M37" s="8">
        <v>193.91800000000001</v>
      </c>
      <c r="N37" s="8">
        <v>202.28700000000001</v>
      </c>
      <c r="O37" s="8">
        <v>199.17500000000001</v>
      </c>
      <c r="P37" s="8">
        <v>208.08600000000001</v>
      </c>
      <c r="Q37" s="8">
        <v>127.676</v>
      </c>
      <c r="R37" s="8">
        <v>112.821</v>
      </c>
      <c r="S37" s="8">
        <v>132.28100000000001</v>
      </c>
      <c r="T37" s="8">
        <v>118.032</v>
      </c>
      <c r="U37" s="8">
        <v>142.02500000000001</v>
      </c>
      <c r="V37" s="8">
        <v>129.834</v>
      </c>
      <c r="W37" s="3">
        <f t="shared" si="0"/>
        <v>94.918522222222222</v>
      </c>
      <c r="X37" s="3">
        <f t="shared" si="1"/>
        <v>85.673333333333346</v>
      </c>
    </row>
    <row r="38" spans="1:24" x14ac:dyDescent="0.25">
      <c r="A38" s="53" t="s">
        <v>89</v>
      </c>
      <c r="B38" s="53"/>
      <c r="C38" s="53"/>
      <c r="D38" s="53"/>
      <c r="E38" s="9">
        <f>AVERAGE(E5:E37)</f>
        <v>113.86353548387099</v>
      </c>
      <c r="F38" s="9">
        <f t="shared" ref="F38:X38" si="2">AVERAGE(F5:F37)</f>
        <v>103.49834242424242</v>
      </c>
      <c r="G38" s="9">
        <f t="shared" si="2"/>
        <v>101.81002580645159</v>
      </c>
      <c r="H38" s="9">
        <f t="shared" si="2"/>
        <v>97.783921212121228</v>
      </c>
      <c r="I38" s="9">
        <f t="shared" si="2"/>
        <v>96.846483870967745</v>
      </c>
      <c r="J38" s="9">
        <f t="shared" si="2"/>
        <v>93.205757575757602</v>
      </c>
      <c r="K38" s="9">
        <f t="shared" si="2"/>
        <v>101.73839999999998</v>
      </c>
      <c r="L38" s="9">
        <f t="shared" si="2"/>
        <v>94.742396969696983</v>
      </c>
      <c r="M38" s="9">
        <f t="shared" si="2"/>
        <v>168.53337419354838</v>
      </c>
      <c r="N38" s="9">
        <f t="shared" si="2"/>
        <v>182.5562121212121</v>
      </c>
      <c r="O38" s="9">
        <f t="shared" si="2"/>
        <v>175.65894838709679</v>
      </c>
      <c r="P38" s="9">
        <f t="shared" si="2"/>
        <v>189.83112121212116</v>
      </c>
      <c r="Q38" s="9">
        <f t="shared" si="2"/>
        <v>158.01651612903223</v>
      </c>
      <c r="R38" s="9">
        <f t="shared" si="2"/>
        <v>158.58375757575757</v>
      </c>
      <c r="S38" s="9">
        <f t="shared" si="2"/>
        <v>158.70641935483869</v>
      </c>
      <c r="T38" s="9">
        <f t="shared" si="2"/>
        <v>163.8759393939394</v>
      </c>
      <c r="U38" s="9">
        <f t="shared" si="2"/>
        <v>167.65374193548382</v>
      </c>
      <c r="V38" s="9">
        <f t="shared" si="2"/>
        <v>173.12145454545458</v>
      </c>
      <c r="W38" s="53">
        <f t="shared" si="2"/>
        <v>129.72272996632998</v>
      </c>
      <c r="X38" s="53">
        <f t="shared" si="2"/>
        <v>139.68876700336705</v>
      </c>
    </row>
  </sheetData>
  <sortState ref="A5:X37">
    <sortCondition descending="1" ref="X5:X37"/>
  </sortState>
  <mergeCells count="15">
    <mergeCell ref="A1:V2"/>
    <mergeCell ref="A38:D38"/>
    <mergeCell ref="W38:X38"/>
    <mergeCell ref="A3:A4"/>
    <mergeCell ref="B3:B4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</mergeCells>
  <pageMargins left="0.7" right="0.7" top="0.75" bottom="0.75" header="0.3" footer="0.3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view="pageBreakPreview" zoomScale="85" zoomScaleSheetLayoutView="85" workbookViewId="0">
      <selection activeCell="AC8" sqref="AC8"/>
    </sheetView>
  </sheetViews>
  <sheetFormatPr defaultRowHeight="15" x14ac:dyDescent="0.25"/>
  <cols>
    <col min="2" max="2" width="45.42578125" bestFit="1" customWidth="1"/>
    <col min="3" max="4" width="5" style="2" bestFit="1" customWidth="1"/>
    <col min="5" max="22" width="6.5703125" bestFit="1" customWidth="1"/>
    <col min="23" max="24" width="9.140625" hidden="1" customWidth="1"/>
  </cols>
  <sheetData>
    <row r="1" spans="1:32" ht="27.75" customHeight="1" x14ac:dyDescent="0.25">
      <c r="A1" s="49" t="s">
        <v>139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29"/>
      <c r="X1" s="30"/>
      <c r="Y1" s="31"/>
      <c r="Z1" s="31"/>
      <c r="AA1" s="31"/>
      <c r="AB1" s="31"/>
      <c r="AC1" s="31"/>
      <c r="AD1" s="31"/>
      <c r="AE1" s="31"/>
      <c r="AF1" s="31"/>
    </row>
    <row r="2" spans="1:32" ht="27.75" customHeight="1" x14ac:dyDescent="0.25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29"/>
      <c r="X2" s="30"/>
      <c r="Y2" s="31"/>
      <c r="Z2" s="31"/>
      <c r="AA2" s="31"/>
      <c r="AB2" s="31"/>
      <c r="AC2" s="31"/>
      <c r="AD2" s="31"/>
      <c r="AE2" s="31"/>
      <c r="AF2" s="31"/>
    </row>
    <row r="3" spans="1:32" ht="27.75" customHeight="1" x14ac:dyDescent="0.25">
      <c r="A3" s="54" t="s">
        <v>62</v>
      </c>
      <c r="B3" s="54" t="s">
        <v>63</v>
      </c>
      <c r="C3" s="55" t="s">
        <v>61</v>
      </c>
      <c r="D3" s="55"/>
      <c r="E3" s="55" t="s">
        <v>64</v>
      </c>
      <c r="F3" s="55"/>
      <c r="G3" s="55" t="s">
        <v>65</v>
      </c>
      <c r="H3" s="55"/>
      <c r="I3" s="55" t="s">
        <v>66</v>
      </c>
      <c r="J3" s="55"/>
      <c r="K3" s="55" t="s">
        <v>67</v>
      </c>
      <c r="L3" s="55"/>
      <c r="M3" s="55" t="s">
        <v>68</v>
      </c>
      <c r="N3" s="55"/>
      <c r="O3" s="55" t="s">
        <v>69</v>
      </c>
      <c r="P3" s="55"/>
      <c r="Q3" s="55" t="s">
        <v>70</v>
      </c>
      <c r="R3" s="55"/>
      <c r="S3" s="55" t="s">
        <v>71</v>
      </c>
      <c r="T3" s="55"/>
      <c r="U3" s="55" t="s">
        <v>72</v>
      </c>
      <c r="V3" s="55"/>
      <c r="W3" s="31"/>
      <c r="X3" s="31"/>
      <c r="Y3" s="31"/>
      <c r="Z3" s="31"/>
      <c r="AA3" s="31"/>
      <c r="AB3" s="31"/>
      <c r="AC3" s="31"/>
      <c r="AD3" s="31"/>
      <c r="AE3" s="31"/>
      <c r="AF3" s="31"/>
    </row>
    <row r="4" spans="1:32" ht="27.75" customHeight="1" x14ac:dyDescent="0.25">
      <c r="A4" s="54"/>
      <c r="B4" s="54"/>
      <c r="C4" s="33">
        <v>2014</v>
      </c>
      <c r="D4" s="33">
        <v>2015</v>
      </c>
      <c r="E4" s="33">
        <v>2014</v>
      </c>
      <c r="F4" s="33">
        <v>2015</v>
      </c>
      <c r="G4" s="33">
        <v>2014</v>
      </c>
      <c r="H4" s="33">
        <v>2015</v>
      </c>
      <c r="I4" s="33">
        <v>2014</v>
      </c>
      <c r="J4" s="33">
        <v>2015</v>
      </c>
      <c r="K4" s="33">
        <v>2014</v>
      </c>
      <c r="L4" s="33">
        <v>2015</v>
      </c>
      <c r="M4" s="33">
        <v>2014</v>
      </c>
      <c r="N4" s="33">
        <v>2015</v>
      </c>
      <c r="O4" s="33">
        <v>2014</v>
      </c>
      <c r="P4" s="33">
        <v>2015</v>
      </c>
      <c r="Q4" s="33">
        <v>2014</v>
      </c>
      <c r="R4" s="33">
        <v>2015</v>
      </c>
      <c r="S4" s="33">
        <v>2014</v>
      </c>
      <c r="T4" s="33">
        <v>2015</v>
      </c>
      <c r="U4" s="33">
        <v>2014</v>
      </c>
      <c r="V4" s="33">
        <v>2015</v>
      </c>
      <c r="W4" s="31"/>
      <c r="X4" s="31"/>
      <c r="Y4" s="31"/>
      <c r="Z4" s="31"/>
      <c r="AA4" s="31"/>
      <c r="AB4" s="31"/>
      <c r="AC4" s="31"/>
      <c r="AD4" s="31"/>
      <c r="AE4" s="31"/>
      <c r="AF4" s="31"/>
    </row>
    <row r="5" spans="1:32" ht="52.5" customHeight="1" x14ac:dyDescent="0.25">
      <c r="A5" s="45" t="s">
        <v>0</v>
      </c>
      <c r="B5" s="45" t="s">
        <v>17</v>
      </c>
      <c r="C5" s="43" t="s">
        <v>143</v>
      </c>
      <c r="D5" s="43">
        <v>1</v>
      </c>
      <c r="E5" s="46"/>
      <c r="F5" s="46">
        <v>180.96</v>
      </c>
      <c r="G5" s="46"/>
      <c r="H5" s="46">
        <v>171.66</v>
      </c>
      <c r="I5" s="46"/>
      <c r="J5" s="46">
        <v>171.07</v>
      </c>
      <c r="K5" s="46"/>
      <c r="L5" s="46">
        <v>175.77</v>
      </c>
      <c r="M5" s="46"/>
      <c r="N5" s="46">
        <v>204.92</v>
      </c>
      <c r="O5" s="46"/>
      <c r="P5" s="46">
        <v>214.37</v>
      </c>
      <c r="Q5" s="46"/>
      <c r="R5" s="46">
        <v>191.3</v>
      </c>
      <c r="S5" s="46"/>
      <c r="T5" s="46">
        <v>197.77</v>
      </c>
      <c r="U5" s="46"/>
      <c r="V5" s="46">
        <v>207.98</v>
      </c>
      <c r="W5" s="3">
        <f t="shared" ref="W5:W15" si="0">(E5+G5+I5+K5+M5+O5+Q5+S5+U5)/9</f>
        <v>0</v>
      </c>
      <c r="X5" s="3">
        <f t="shared" ref="X5:X15" si="1">(F5+H5+J5+L5+N5+P5+R5+T5+V5)/9</f>
        <v>190.64444444444445</v>
      </c>
    </row>
    <row r="6" spans="1:32" ht="52.5" customHeight="1" x14ac:dyDescent="0.25">
      <c r="A6" s="45" t="s">
        <v>18</v>
      </c>
      <c r="B6" s="45" t="s">
        <v>29</v>
      </c>
      <c r="C6" s="43" t="s">
        <v>143</v>
      </c>
      <c r="D6" s="43">
        <v>2</v>
      </c>
      <c r="E6" s="46"/>
      <c r="F6" s="46">
        <v>164.2</v>
      </c>
      <c r="G6" s="46"/>
      <c r="H6" s="46">
        <v>160</v>
      </c>
      <c r="I6" s="46"/>
      <c r="J6" s="46">
        <v>162.08799999999999</v>
      </c>
      <c r="K6" s="46"/>
      <c r="L6" s="46">
        <v>161.27000000000001</v>
      </c>
      <c r="M6" s="46"/>
      <c r="N6" s="46">
        <v>224.44</v>
      </c>
      <c r="O6" s="46"/>
      <c r="P6" s="46">
        <v>225.9</v>
      </c>
      <c r="Q6" s="46"/>
      <c r="R6" s="46">
        <v>153.578</v>
      </c>
      <c r="S6" s="46"/>
      <c r="T6" s="46">
        <v>159.02099999999999</v>
      </c>
      <c r="U6" s="46"/>
      <c r="V6" s="46">
        <v>169.82900000000001</v>
      </c>
      <c r="W6" s="3">
        <f t="shared" si="0"/>
        <v>0</v>
      </c>
      <c r="X6" s="3">
        <f t="shared" si="1"/>
        <v>175.59177777777779</v>
      </c>
    </row>
    <row r="7" spans="1:32" ht="52.5" customHeight="1" x14ac:dyDescent="0.25">
      <c r="A7" s="45" t="s">
        <v>0</v>
      </c>
      <c r="B7" s="45" t="s">
        <v>16</v>
      </c>
      <c r="C7" s="43">
        <v>2</v>
      </c>
      <c r="D7" s="43">
        <v>3</v>
      </c>
      <c r="E7" s="46">
        <v>167.87100000000001</v>
      </c>
      <c r="F7" s="46">
        <v>172.3</v>
      </c>
      <c r="G7" s="46">
        <v>159.42099999999999</v>
      </c>
      <c r="H7" s="46">
        <v>165.65</v>
      </c>
      <c r="I7" s="46">
        <v>159.86000000000001</v>
      </c>
      <c r="J7" s="46">
        <v>165.273</v>
      </c>
      <c r="K7" s="46">
        <v>162.23599999999999</v>
      </c>
      <c r="L7" s="46">
        <v>167.85</v>
      </c>
      <c r="M7" s="46">
        <v>168.47</v>
      </c>
      <c r="N7" s="46">
        <v>178.86</v>
      </c>
      <c r="O7" s="46">
        <v>176.28</v>
      </c>
      <c r="P7" s="46">
        <v>188.048</v>
      </c>
      <c r="Q7" s="46">
        <v>164.584</v>
      </c>
      <c r="R7" s="46">
        <v>170.51900000000001</v>
      </c>
      <c r="S7" s="46">
        <v>166.24600000000001</v>
      </c>
      <c r="T7" s="46">
        <v>174.345</v>
      </c>
      <c r="U7" s="46">
        <v>171.34700000000001</v>
      </c>
      <c r="V7" s="46">
        <v>182.06899999999999</v>
      </c>
      <c r="W7" s="3">
        <f t="shared" si="0"/>
        <v>166.25722222222223</v>
      </c>
      <c r="X7" s="3">
        <f t="shared" si="1"/>
        <v>173.87933333333336</v>
      </c>
    </row>
    <row r="8" spans="1:32" ht="52.5" customHeight="1" x14ac:dyDescent="0.25">
      <c r="A8" s="45" t="s">
        <v>37</v>
      </c>
      <c r="B8" s="45" t="s">
        <v>41</v>
      </c>
      <c r="C8" s="43">
        <v>5</v>
      </c>
      <c r="D8" s="43">
        <v>4</v>
      </c>
      <c r="E8" s="46">
        <v>148.15</v>
      </c>
      <c r="F8" s="46">
        <v>162.76</v>
      </c>
      <c r="G8" s="46">
        <v>134.6</v>
      </c>
      <c r="H8" s="46">
        <v>153.31</v>
      </c>
      <c r="I8" s="46">
        <v>135.63999999999999</v>
      </c>
      <c r="J8" s="46">
        <v>154.55000000000001</v>
      </c>
      <c r="K8" s="46">
        <v>140.32</v>
      </c>
      <c r="L8" s="46">
        <v>157.76</v>
      </c>
      <c r="M8" s="46">
        <v>203.17</v>
      </c>
      <c r="N8" s="46">
        <v>205.28</v>
      </c>
      <c r="O8" s="46">
        <v>208.27</v>
      </c>
      <c r="P8" s="46">
        <v>210.08</v>
      </c>
      <c r="Q8" s="46">
        <v>129.5</v>
      </c>
      <c r="R8" s="46">
        <v>158.16</v>
      </c>
      <c r="S8" s="46">
        <v>133.29</v>
      </c>
      <c r="T8" s="46">
        <v>164.41</v>
      </c>
      <c r="U8" s="46">
        <v>142.88</v>
      </c>
      <c r="V8" s="46">
        <v>169.53</v>
      </c>
      <c r="W8" s="3">
        <f t="shared" si="0"/>
        <v>152.8688888888889</v>
      </c>
      <c r="X8" s="3">
        <f t="shared" si="1"/>
        <v>170.64888888888891</v>
      </c>
    </row>
    <row r="9" spans="1:32" ht="52.5" customHeight="1" x14ac:dyDescent="0.25">
      <c r="A9" s="45" t="s">
        <v>0</v>
      </c>
      <c r="B9" s="45" t="s">
        <v>15</v>
      </c>
      <c r="C9" s="43">
        <v>3</v>
      </c>
      <c r="D9" s="43">
        <v>5</v>
      </c>
      <c r="E9" s="46">
        <v>153.21899999999999</v>
      </c>
      <c r="F9" s="46">
        <v>157.55500000000001</v>
      </c>
      <c r="G9" s="46">
        <v>137.607</v>
      </c>
      <c r="H9" s="46">
        <v>139.59200000000001</v>
      </c>
      <c r="I9" s="46">
        <v>130.316</v>
      </c>
      <c r="J9" s="46">
        <v>138.09800000000001</v>
      </c>
      <c r="K9" s="46">
        <v>149.46799999999999</v>
      </c>
      <c r="L9" s="46">
        <v>147.68899999999999</v>
      </c>
      <c r="M9" s="46">
        <v>194.01</v>
      </c>
      <c r="N9" s="46">
        <v>195.523</v>
      </c>
      <c r="O9" s="46">
        <v>198.13399999999999</v>
      </c>
      <c r="P9" s="46">
        <v>205.904</v>
      </c>
      <c r="Q9" s="46">
        <v>142.78399999999999</v>
      </c>
      <c r="R9" s="46">
        <v>166.047</v>
      </c>
      <c r="S9" s="46">
        <v>146.94399999999999</v>
      </c>
      <c r="T9" s="46">
        <v>173.292</v>
      </c>
      <c r="U9" s="46">
        <v>155.833</v>
      </c>
      <c r="V9" s="46">
        <v>185.67400000000001</v>
      </c>
      <c r="W9" s="3">
        <f t="shared" si="0"/>
        <v>156.47944444444445</v>
      </c>
      <c r="X9" s="3">
        <f t="shared" si="1"/>
        <v>167.70822222222222</v>
      </c>
    </row>
    <row r="10" spans="1:32" ht="52.5" customHeight="1" x14ac:dyDescent="0.25">
      <c r="A10" s="45" t="s">
        <v>0</v>
      </c>
      <c r="B10" s="45" t="s">
        <v>13</v>
      </c>
      <c r="C10" s="43">
        <v>4</v>
      </c>
      <c r="D10" s="43">
        <v>6</v>
      </c>
      <c r="E10" s="46">
        <v>152.12</v>
      </c>
      <c r="F10" s="46">
        <v>159.19999999999999</v>
      </c>
      <c r="G10" s="46">
        <v>127</v>
      </c>
      <c r="H10" s="46">
        <v>150.02000000000001</v>
      </c>
      <c r="I10" s="46">
        <v>125.93</v>
      </c>
      <c r="J10" s="46">
        <v>150.71</v>
      </c>
      <c r="K10" s="46">
        <v>140.13999999999999</v>
      </c>
      <c r="L10" s="46">
        <v>154.16999999999999</v>
      </c>
      <c r="M10" s="46">
        <v>201.21</v>
      </c>
      <c r="N10" s="46">
        <v>196.05</v>
      </c>
      <c r="O10" s="46">
        <v>203.49</v>
      </c>
      <c r="P10" s="46">
        <v>200.14</v>
      </c>
      <c r="Q10" s="46">
        <v>145.12</v>
      </c>
      <c r="R10" s="46">
        <v>149.88999999999999</v>
      </c>
      <c r="S10" s="46">
        <v>148.97</v>
      </c>
      <c r="T10" s="46">
        <v>156.13999999999999</v>
      </c>
      <c r="U10" s="46">
        <v>158.29</v>
      </c>
      <c r="V10" s="46">
        <v>168.12</v>
      </c>
      <c r="W10" s="3">
        <f t="shared" si="0"/>
        <v>155.8077777777778</v>
      </c>
      <c r="X10" s="3">
        <f t="shared" si="1"/>
        <v>164.9377777777778</v>
      </c>
    </row>
    <row r="11" spans="1:32" ht="52.5" customHeight="1" x14ac:dyDescent="0.25">
      <c r="A11" s="45" t="s">
        <v>43</v>
      </c>
      <c r="B11" s="45" t="s">
        <v>51</v>
      </c>
      <c r="C11" s="43">
        <v>1</v>
      </c>
      <c r="D11" s="43">
        <v>7</v>
      </c>
      <c r="E11" s="46">
        <v>182.31100000000001</v>
      </c>
      <c r="F11" s="46">
        <v>154.73599999999999</v>
      </c>
      <c r="G11" s="46">
        <v>174.37</v>
      </c>
      <c r="H11" s="46">
        <v>144.32</v>
      </c>
      <c r="I11" s="46">
        <v>173.80500000000001</v>
      </c>
      <c r="J11" s="46">
        <v>144.54</v>
      </c>
      <c r="K11" s="46">
        <v>176.642</v>
      </c>
      <c r="L11" s="46">
        <v>148.476</v>
      </c>
      <c r="M11" s="46">
        <v>205.786</v>
      </c>
      <c r="N11" s="46">
        <v>201.58600000000001</v>
      </c>
      <c r="O11" s="46">
        <v>209.40100000000001</v>
      </c>
      <c r="P11" s="46">
        <v>204.34200000000001</v>
      </c>
      <c r="Q11" s="46">
        <v>134.185</v>
      </c>
      <c r="R11" s="46">
        <v>145.303</v>
      </c>
      <c r="S11" s="46">
        <v>136.791</v>
      </c>
      <c r="T11" s="46">
        <v>150.80199999999999</v>
      </c>
      <c r="U11" s="46">
        <v>144.798</v>
      </c>
      <c r="V11" s="46">
        <v>162.48400000000001</v>
      </c>
      <c r="W11" s="3">
        <f t="shared" si="0"/>
        <v>170.89877777777781</v>
      </c>
      <c r="X11" s="3">
        <f t="shared" si="1"/>
        <v>161.84322222222218</v>
      </c>
    </row>
    <row r="12" spans="1:32" ht="52.5" customHeight="1" x14ac:dyDescent="0.25">
      <c r="A12" s="45" t="s">
        <v>18</v>
      </c>
      <c r="B12" s="45" t="s">
        <v>30</v>
      </c>
      <c r="C12" s="43">
        <v>6</v>
      </c>
      <c r="D12" s="43">
        <v>8</v>
      </c>
      <c r="E12" s="46">
        <v>90.882000000000005</v>
      </c>
      <c r="F12" s="46">
        <v>87.879000000000005</v>
      </c>
      <c r="G12" s="46">
        <v>85.17</v>
      </c>
      <c r="H12" s="46">
        <v>82.257999999999996</v>
      </c>
      <c r="I12" s="46">
        <v>85.305999999999997</v>
      </c>
      <c r="J12" s="46">
        <v>82.055999999999997</v>
      </c>
      <c r="K12" s="46">
        <v>87.534000000000006</v>
      </c>
      <c r="L12" s="46">
        <v>84.513999999999996</v>
      </c>
      <c r="M12" s="46">
        <v>167.505</v>
      </c>
      <c r="N12" s="46">
        <v>163.136</v>
      </c>
      <c r="O12" s="46">
        <v>177.83600000000001</v>
      </c>
      <c r="P12" s="46">
        <v>169.86600000000001</v>
      </c>
      <c r="Q12" s="46">
        <v>176.44200000000001</v>
      </c>
      <c r="R12" s="46">
        <v>169.04599999999999</v>
      </c>
      <c r="S12" s="46">
        <v>181.71299999999999</v>
      </c>
      <c r="T12" s="46">
        <v>173.43</v>
      </c>
      <c r="U12" s="46">
        <v>190.20699999999999</v>
      </c>
      <c r="V12" s="46">
        <v>180.81299999999999</v>
      </c>
      <c r="W12" s="3">
        <f t="shared" si="0"/>
        <v>138.0661111111111</v>
      </c>
      <c r="X12" s="3">
        <f t="shared" si="1"/>
        <v>132.55533333333335</v>
      </c>
    </row>
    <row r="13" spans="1:32" ht="52.5" customHeight="1" x14ac:dyDescent="0.25">
      <c r="A13" s="45" t="s">
        <v>0</v>
      </c>
      <c r="B13" s="45" t="s">
        <v>14</v>
      </c>
      <c r="C13" s="43">
        <v>7</v>
      </c>
      <c r="D13" s="43">
        <v>9</v>
      </c>
      <c r="E13" s="46">
        <v>103.3</v>
      </c>
      <c r="F13" s="46">
        <v>91.18</v>
      </c>
      <c r="G13" s="46">
        <v>100.3</v>
      </c>
      <c r="H13" s="46">
        <v>89.68</v>
      </c>
      <c r="I13" s="46">
        <v>100.52200000000001</v>
      </c>
      <c r="J13" s="46">
        <v>90</v>
      </c>
      <c r="K13" s="46">
        <v>100.9</v>
      </c>
      <c r="L13" s="46">
        <v>89.381</v>
      </c>
      <c r="M13" s="46">
        <v>114.13500000000001</v>
      </c>
      <c r="N13" s="46">
        <v>129.376</v>
      </c>
      <c r="O13" s="46">
        <v>119.568</v>
      </c>
      <c r="P13" s="46">
        <v>135.691</v>
      </c>
      <c r="Q13" s="46">
        <v>143.88800000000001</v>
      </c>
      <c r="R13" s="46">
        <v>150.80199999999999</v>
      </c>
      <c r="S13" s="46">
        <v>143.679</v>
      </c>
      <c r="T13" s="46">
        <v>152.69200000000001</v>
      </c>
      <c r="U13" s="46">
        <v>146.47800000000001</v>
      </c>
      <c r="V13" s="46">
        <v>158.73500000000001</v>
      </c>
      <c r="W13" s="3">
        <f t="shared" si="0"/>
        <v>119.19666666666666</v>
      </c>
      <c r="X13" s="3">
        <f t="shared" si="1"/>
        <v>120.83744444444444</v>
      </c>
    </row>
    <row r="14" spans="1:32" ht="52.5" customHeight="1" x14ac:dyDescent="0.25">
      <c r="A14" s="45" t="s">
        <v>43</v>
      </c>
      <c r="B14" s="45" t="s">
        <v>44</v>
      </c>
      <c r="C14" s="43" t="s">
        <v>143</v>
      </c>
      <c r="D14" s="43">
        <v>10</v>
      </c>
      <c r="E14" s="46"/>
      <c r="F14" s="46">
        <v>83.578000000000003</v>
      </c>
      <c r="G14" s="46"/>
      <c r="H14" s="46">
        <v>77.921000000000006</v>
      </c>
      <c r="I14" s="46"/>
      <c r="J14" s="46">
        <v>77.638999999999996</v>
      </c>
      <c r="K14" s="46"/>
      <c r="L14" s="46">
        <v>80.037000000000006</v>
      </c>
      <c r="M14" s="46"/>
      <c r="N14" s="46">
        <v>118.70099999999999</v>
      </c>
      <c r="O14" s="46"/>
      <c r="P14" s="46">
        <v>127.672</v>
      </c>
      <c r="Q14" s="46"/>
      <c r="R14" s="46">
        <v>159.767</v>
      </c>
      <c r="S14" s="46"/>
      <c r="T14" s="46">
        <v>163.179</v>
      </c>
      <c r="U14" s="46"/>
      <c r="V14" s="46">
        <v>170.423</v>
      </c>
      <c r="W14" s="3">
        <f t="shared" si="0"/>
        <v>0</v>
      </c>
      <c r="X14" s="3">
        <f t="shared" si="1"/>
        <v>117.65744444444444</v>
      </c>
    </row>
    <row r="15" spans="1:32" ht="52.5" customHeight="1" x14ac:dyDescent="0.25">
      <c r="A15" s="45" t="s">
        <v>55</v>
      </c>
      <c r="B15" s="45" t="s">
        <v>56</v>
      </c>
      <c r="C15" s="43" t="s">
        <v>143</v>
      </c>
      <c r="D15" s="43">
        <v>11</v>
      </c>
      <c r="E15" s="46"/>
      <c r="F15" s="46">
        <v>0</v>
      </c>
      <c r="G15" s="46"/>
      <c r="H15" s="46">
        <v>0</v>
      </c>
      <c r="I15" s="46"/>
      <c r="J15" s="46">
        <v>0</v>
      </c>
      <c r="K15" s="46"/>
      <c r="L15" s="46">
        <v>0</v>
      </c>
      <c r="M15" s="46"/>
      <c r="N15" s="46">
        <v>227.27099999999999</v>
      </c>
      <c r="O15" s="46"/>
      <c r="P15" s="46">
        <v>236.62100000000001</v>
      </c>
      <c r="Q15" s="46"/>
      <c r="R15" s="46">
        <v>130.30600000000001</v>
      </c>
      <c r="S15" s="46"/>
      <c r="T15" s="46">
        <v>138.72300000000001</v>
      </c>
      <c r="U15" s="46"/>
      <c r="V15" s="46">
        <v>154.46600000000001</v>
      </c>
      <c r="W15" s="3">
        <f t="shared" si="0"/>
        <v>0</v>
      </c>
      <c r="X15" s="3">
        <f t="shared" si="1"/>
        <v>98.598555555555564</v>
      </c>
    </row>
    <row r="16" spans="1:32" x14ac:dyDescent="0.25">
      <c r="A16" s="53" t="s">
        <v>89</v>
      </c>
      <c r="B16" s="53"/>
      <c r="C16" s="53"/>
      <c r="D16" s="53"/>
      <c r="E16" s="9">
        <f>AVERAGE(E5:E15)</f>
        <v>142.55042857142857</v>
      </c>
      <c r="F16" s="9">
        <f>AVERAGE(F5:F15)</f>
        <v>128.57709090909091</v>
      </c>
      <c r="G16" s="9">
        <f t="shared" ref="G16:X16" si="2">AVERAGE(G5:G15)</f>
        <v>131.20971428571426</v>
      </c>
      <c r="H16" s="9">
        <f t="shared" si="2"/>
        <v>121.31009090909092</v>
      </c>
      <c r="I16" s="9">
        <f t="shared" si="2"/>
        <v>130.19700000000003</v>
      </c>
      <c r="J16" s="9">
        <f t="shared" si="2"/>
        <v>121.45672727272726</v>
      </c>
      <c r="K16" s="9">
        <f t="shared" si="2"/>
        <v>136.74857142857144</v>
      </c>
      <c r="L16" s="9">
        <f t="shared" si="2"/>
        <v>124.26518181818182</v>
      </c>
      <c r="M16" s="9">
        <f t="shared" si="2"/>
        <v>179.18371428571427</v>
      </c>
      <c r="N16" s="9">
        <f t="shared" si="2"/>
        <v>185.92209090909091</v>
      </c>
      <c r="O16" s="9">
        <f t="shared" si="2"/>
        <v>184.71128571428571</v>
      </c>
      <c r="P16" s="9">
        <f t="shared" si="2"/>
        <v>192.60309090909092</v>
      </c>
      <c r="Q16" s="9">
        <f t="shared" si="2"/>
        <v>148.07185714285714</v>
      </c>
      <c r="R16" s="9">
        <f t="shared" si="2"/>
        <v>158.61072727272727</v>
      </c>
      <c r="S16" s="9">
        <f t="shared" si="2"/>
        <v>151.09042857142859</v>
      </c>
      <c r="T16" s="9">
        <f t="shared" si="2"/>
        <v>163.98218181818183</v>
      </c>
      <c r="U16" s="9">
        <f t="shared" si="2"/>
        <v>158.54757142857142</v>
      </c>
      <c r="V16" s="9">
        <f t="shared" si="2"/>
        <v>173.64754545454545</v>
      </c>
      <c r="W16" s="9">
        <f t="shared" si="2"/>
        <v>96.324989898989912</v>
      </c>
      <c r="X16" s="9">
        <f t="shared" si="2"/>
        <v>152.2638585858586</v>
      </c>
    </row>
  </sheetData>
  <sortState ref="A5:V15">
    <sortCondition ref="D5:D15"/>
  </sortState>
  <mergeCells count="14">
    <mergeCell ref="A16:D16"/>
    <mergeCell ref="A1:V2"/>
    <mergeCell ref="A3:A4"/>
    <mergeCell ref="B3:B4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</mergeCells>
  <pageMargins left="0.7" right="0.7" top="0.75" bottom="0.75" header="0.3" footer="0.3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3"/>
  <sheetViews>
    <sheetView view="pageBreakPreview" zoomScale="60" workbookViewId="0">
      <selection activeCell="A49" sqref="A49:D49"/>
    </sheetView>
  </sheetViews>
  <sheetFormatPr defaultRowHeight="15" x14ac:dyDescent="0.25"/>
  <cols>
    <col min="1" max="1" width="3.140625" customWidth="1"/>
    <col min="2" max="2" width="9.7109375" bestFit="1" customWidth="1"/>
    <col min="3" max="4" width="5" bestFit="1" customWidth="1"/>
    <col min="5" max="13" width="6.5703125" bestFit="1" customWidth="1"/>
    <col min="14" max="19" width="9.42578125" bestFit="1" customWidth="1"/>
    <col min="20" max="28" width="6.5703125" bestFit="1" customWidth="1"/>
    <col min="29" max="30" width="0" hidden="1" customWidth="1"/>
  </cols>
  <sheetData>
    <row r="1" spans="2:30" ht="37.5" customHeight="1" x14ac:dyDescent="0.25">
      <c r="B1" s="58" t="s">
        <v>140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</row>
    <row r="2" spans="2:30" ht="37.5" customHeight="1" x14ac:dyDescent="0.25"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</row>
    <row r="3" spans="2:30" x14ac:dyDescent="0.25">
      <c r="B3" s="54" t="s">
        <v>62</v>
      </c>
      <c r="C3" s="61" t="s">
        <v>61</v>
      </c>
      <c r="D3" s="62"/>
      <c r="E3" s="61" t="s">
        <v>64</v>
      </c>
      <c r="F3" s="62"/>
      <c r="G3" s="61" t="s">
        <v>65</v>
      </c>
      <c r="H3" s="62"/>
      <c r="I3" s="61" t="s">
        <v>66</v>
      </c>
      <c r="J3" s="62"/>
      <c r="K3" s="61" t="s">
        <v>67</v>
      </c>
      <c r="L3" s="62"/>
      <c r="M3" s="61" t="s">
        <v>68</v>
      </c>
      <c r="N3" s="62"/>
      <c r="O3" s="61" t="s">
        <v>69</v>
      </c>
      <c r="P3" s="62"/>
      <c r="Q3" s="61" t="s">
        <v>70</v>
      </c>
      <c r="R3" s="62"/>
      <c r="S3" s="61" t="s">
        <v>71</v>
      </c>
      <c r="T3" s="62"/>
      <c r="U3" s="61" t="s">
        <v>72</v>
      </c>
      <c r="V3" s="62"/>
      <c r="W3" s="61" t="s">
        <v>73</v>
      </c>
      <c r="X3" s="62"/>
      <c r="Y3" s="61" t="s">
        <v>74</v>
      </c>
      <c r="Z3" s="62"/>
      <c r="AA3" s="61" t="s">
        <v>75</v>
      </c>
      <c r="AB3" s="62"/>
    </row>
    <row r="4" spans="2:30" ht="33.75" customHeight="1" x14ac:dyDescent="0.25">
      <c r="B4" s="54"/>
      <c r="C4" s="5">
        <v>2014</v>
      </c>
      <c r="D4" s="5">
        <v>2015</v>
      </c>
      <c r="E4" s="5">
        <v>2014</v>
      </c>
      <c r="F4" s="5">
        <v>2015</v>
      </c>
      <c r="G4" s="5">
        <v>2014</v>
      </c>
      <c r="H4" s="5">
        <v>2015</v>
      </c>
      <c r="I4" s="5">
        <v>2014</v>
      </c>
      <c r="J4" s="5">
        <v>2015</v>
      </c>
      <c r="K4" s="5">
        <v>2014</v>
      </c>
      <c r="L4" s="5">
        <v>2015</v>
      </c>
      <c r="M4" s="5">
        <v>2014</v>
      </c>
      <c r="N4" s="5">
        <v>2015</v>
      </c>
      <c r="O4" s="5">
        <v>2014</v>
      </c>
      <c r="P4" s="5">
        <v>2015</v>
      </c>
      <c r="Q4" s="5">
        <v>2014</v>
      </c>
      <c r="R4" s="5">
        <v>2015</v>
      </c>
      <c r="S4" s="5">
        <v>2014</v>
      </c>
      <c r="T4" s="5">
        <v>2015</v>
      </c>
      <c r="U4" s="5">
        <v>2014</v>
      </c>
      <c r="V4" s="5">
        <v>2015</v>
      </c>
      <c r="W4" s="5">
        <v>2014</v>
      </c>
      <c r="X4" s="5">
        <v>2015</v>
      </c>
      <c r="Y4" s="5">
        <v>2014</v>
      </c>
      <c r="Z4" s="5">
        <v>2015</v>
      </c>
      <c r="AA4" s="5">
        <v>2014</v>
      </c>
      <c r="AB4" s="5">
        <v>2015</v>
      </c>
    </row>
    <row r="5" spans="2:30" ht="33.75" customHeight="1" x14ac:dyDescent="0.25">
      <c r="B5" s="17" t="s">
        <v>0</v>
      </c>
      <c r="C5" s="12">
        <v>2</v>
      </c>
      <c r="D5" s="12">
        <v>1</v>
      </c>
      <c r="E5" s="14">
        <v>181.30313636363636</v>
      </c>
      <c r="F5" s="14">
        <v>177.55458333333334</v>
      </c>
      <c r="G5" s="14">
        <v>173.73963636363638</v>
      </c>
      <c r="H5" s="14">
        <v>174.15933333333336</v>
      </c>
      <c r="I5" s="14">
        <v>166.22754545454544</v>
      </c>
      <c r="J5" s="14">
        <v>167.87383333333335</v>
      </c>
      <c r="K5" s="14">
        <v>170.03104545454545</v>
      </c>
      <c r="L5" s="14">
        <v>168.10954166666667</v>
      </c>
      <c r="M5" s="14">
        <v>158.4365</v>
      </c>
      <c r="N5" s="14">
        <v>167.2211666666667</v>
      </c>
      <c r="O5" s="14">
        <v>165.2744090909091</v>
      </c>
      <c r="P5" s="14">
        <v>175.54129166666664</v>
      </c>
      <c r="Q5" s="14">
        <v>183.33477272727274</v>
      </c>
      <c r="R5" s="14">
        <v>184.66079166666668</v>
      </c>
      <c r="S5" s="14">
        <v>182.88536363636362</v>
      </c>
      <c r="T5" s="14">
        <v>185.944625</v>
      </c>
      <c r="U5" s="14">
        <v>182.80768181818186</v>
      </c>
      <c r="V5" s="14">
        <v>190.32933333333332</v>
      </c>
      <c r="W5" s="14">
        <v>80.379772727272723</v>
      </c>
      <c r="X5" s="14">
        <v>118.94012499999997</v>
      </c>
      <c r="Y5" s="14">
        <v>86.518136363636373</v>
      </c>
      <c r="Z5" s="14">
        <v>129.69937499999997</v>
      </c>
      <c r="AA5" s="14">
        <v>98.31377272727272</v>
      </c>
      <c r="AB5" s="14">
        <v>150.08899999999997</v>
      </c>
      <c r="AC5">
        <f t="shared" ref="AC5:AC13" si="0">(E5+G5+I5+K5+M5+O5+Q5+S5+U5+W5+Y5+AA5)/12</f>
        <v>152.43764772727272</v>
      </c>
      <c r="AD5">
        <f t="shared" ref="AD5:AD13" si="1">(F5+H5+J5+L5+N5+P5+R5+T5+V5+X5+Z5+AB5)/12</f>
        <v>165.84358333333333</v>
      </c>
    </row>
    <row r="6" spans="2:30" ht="33.75" customHeight="1" x14ac:dyDescent="0.25">
      <c r="B6" s="16" t="s">
        <v>18</v>
      </c>
      <c r="C6" s="13">
        <v>3</v>
      </c>
      <c r="D6" s="13">
        <v>2</v>
      </c>
      <c r="E6" s="15">
        <v>137.00578571428571</v>
      </c>
      <c r="F6" s="15">
        <v>130.40625624999998</v>
      </c>
      <c r="G6" s="15">
        <v>126.28800000000001</v>
      </c>
      <c r="H6" s="15">
        <v>123.26516875</v>
      </c>
      <c r="I6" s="15">
        <v>125.85314285714286</v>
      </c>
      <c r="J6" s="15">
        <v>123.471625</v>
      </c>
      <c r="K6" s="15">
        <v>130.84357142857144</v>
      </c>
      <c r="L6" s="15">
        <v>125.08684375</v>
      </c>
      <c r="M6" s="15">
        <v>168.98257142857145</v>
      </c>
      <c r="N6" s="15">
        <v>199.95356249999998</v>
      </c>
      <c r="O6" s="15">
        <v>177.02142857142854</v>
      </c>
      <c r="P6" s="15">
        <v>207.0895625</v>
      </c>
      <c r="Q6" s="15">
        <v>187.36585714285712</v>
      </c>
      <c r="R6" s="15">
        <v>179.46399999999997</v>
      </c>
      <c r="S6" s="15">
        <v>190.98078571428573</v>
      </c>
      <c r="T6" s="15">
        <v>185.0089375</v>
      </c>
      <c r="U6" s="15">
        <v>197.08592857142858</v>
      </c>
      <c r="V6" s="15">
        <v>194.13456250000002</v>
      </c>
      <c r="W6" s="15">
        <v>42.490857142857145</v>
      </c>
      <c r="X6" s="15">
        <v>48.888206250000003</v>
      </c>
      <c r="Y6" s="15">
        <v>44.30864285714285</v>
      </c>
      <c r="Z6" s="15">
        <v>51.551025000000003</v>
      </c>
      <c r="AA6" s="15">
        <v>48.2</v>
      </c>
      <c r="AB6" s="15">
        <v>56.759881249999999</v>
      </c>
      <c r="AC6">
        <f t="shared" si="0"/>
        <v>131.36888095238095</v>
      </c>
      <c r="AD6">
        <f t="shared" si="1"/>
        <v>135.42330260416668</v>
      </c>
    </row>
    <row r="7" spans="2:30" ht="33.75" customHeight="1" x14ac:dyDescent="0.25">
      <c r="B7" s="17" t="s">
        <v>59</v>
      </c>
      <c r="C7" s="12">
        <v>1</v>
      </c>
      <c r="D7" s="12">
        <v>3</v>
      </c>
      <c r="E7" s="14">
        <v>154.32</v>
      </c>
      <c r="F7" s="14">
        <v>171.18</v>
      </c>
      <c r="G7" s="14">
        <v>123.07</v>
      </c>
      <c r="H7" s="14">
        <v>170.71</v>
      </c>
      <c r="I7" s="14">
        <v>120.09</v>
      </c>
      <c r="J7" s="14">
        <v>171.52</v>
      </c>
      <c r="K7" s="14">
        <v>140.35</v>
      </c>
      <c r="L7" s="14">
        <v>169.21</v>
      </c>
      <c r="M7" s="14">
        <v>159.16999999999999</v>
      </c>
      <c r="N7" s="14">
        <v>185.3</v>
      </c>
      <c r="O7" s="14">
        <v>173.95</v>
      </c>
      <c r="P7" s="14">
        <v>195.44</v>
      </c>
      <c r="Q7" s="14">
        <v>170.58</v>
      </c>
      <c r="R7" s="14">
        <v>164.95400000000001</v>
      </c>
      <c r="S7" s="14">
        <v>177.22</v>
      </c>
      <c r="T7" s="14">
        <v>170.76</v>
      </c>
      <c r="U7" s="14">
        <v>187.6</v>
      </c>
      <c r="V7" s="14">
        <v>180.95</v>
      </c>
      <c r="W7" s="14">
        <v>245.33</v>
      </c>
      <c r="X7" s="14">
        <v>0</v>
      </c>
      <c r="Y7" s="14">
        <v>261.64</v>
      </c>
      <c r="Z7" s="14">
        <v>0</v>
      </c>
      <c r="AA7" s="14">
        <v>297.58999999999997</v>
      </c>
      <c r="AB7" s="14">
        <v>0</v>
      </c>
      <c r="AC7">
        <f t="shared" si="0"/>
        <v>184.24249999999998</v>
      </c>
      <c r="AD7">
        <f t="shared" si="1"/>
        <v>131.66866666666667</v>
      </c>
    </row>
    <row r="8" spans="2:30" ht="33.75" customHeight="1" x14ac:dyDescent="0.25">
      <c r="B8" s="16" t="s">
        <v>37</v>
      </c>
      <c r="C8" s="13">
        <v>6</v>
      </c>
      <c r="D8" s="13">
        <v>4</v>
      </c>
      <c r="E8" s="15">
        <v>118.97499999999999</v>
      </c>
      <c r="F8" s="15">
        <v>116.87249999999999</v>
      </c>
      <c r="G8" s="15">
        <v>108.06749999999998</v>
      </c>
      <c r="H8" s="15">
        <v>110.7025</v>
      </c>
      <c r="I8" s="15">
        <v>107.99299999999999</v>
      </c>
      <c r="J8" s="15">
        <v>110.836</v>
      </c>
      <c r="K8" s="15">
        <v>113.15125</v>
      </c>
      <c r="L8" s="15">
        <v>113.0925</v>
      </c>
      <c r="M8" s="15">
        <v>184.6755</v>
      </c>
      <c r="N8" s="15">
        <v>194.42099999999999</v>
      </c>
      <c r="O8" s="15">
        <v>193.23525000000001</v>
      </c>
      <c r="P8" s="15">
        <v>203.38625000000002</v>
      </c>
      <c r="Q8" s="15">
        <v>173.03325000000001</v>
      </c>
      <c r="R8" s="15">
        <v>177.31725</v>
      </c>
      <c r="S8" s="15">
        <v>182.12624999999997</v>
      </c>
      <c r="T8" s="15">
        <v>182.87175000000002</v>
      </c>
      <c r="U8" s="15">
        <v>185.10174999999998</v>
      </c>
      <c r="V8" s="15">
        <v>190.70925</v>
      </c>
      <c r="W8" s="15">
        <v>0</v>
      </c>
      <c r="X8" s="15">
        <v>46.097499999999997</v>
      </c>
      <c r="Y8" s="15">
        <v>0</v>
      </c>
      <c r="Z8" s="15">
        <v>47.67</v>
      </c>
      <c r="AA8" s="15">
        <v>0</v>
      </c>
      <c r="AB8" s="15">
        <v>52.44</v>
      </c>
      <c r="AC8">
        <f t="shared" si="0"/>
        <v>113.86322916666666</v>
      </c>
      <c r="AD8">
        <f t="shared" si="1"/>
        <v>128.8680416666667</v>
      </c>
    </row>
    <row r="9" spans="2:30" ht="33.75" customHeight="1" x14ac:dyDescent="0.25">
      <c r="B9" s="17" t="s">
        <v>53</v>
      </c>
      <c r="C9" s="12">
        <v>5</v>
      </c>
      <c r="D9" s="12">
        <v>5</v>
      </c>
      <c r="E9" s="14">
        <v>162.54</v>
      </c>
      <c r="F9" s="14">
        <v>167.58</v>
      </c>
      <c r="G9" s="14">
        <v>147.01</v>
      </c>
      <c r="H9" s="14">
        <v>159.80000000000001</v>
      </c>
      <c r="I9" s="14">
        <v>146.01</v>
      </c>
      <c r="J9" s="14">
        <v>159.80000000000001</v>
      </c>
      <c r="K9" s="14">
        <v>153.88999999999999</v>
      </c>
      <c r="L9" s="14">
        <v>161.83000000000001</v>
      </c>
      <c r="M9" s="14">
        <v>191.27</v>
      </c>
      <c r="N9" s="14">
        <v>193.81899999999999</v>
      </c>
      <c r="O9" s="14">
        <v>190.39</v>
      </c>
      <c r="P9" s="14">
        <v>205.84</v>
      </c>
      <c r="Q9" s="14">
        <v>154.81</v>
      </c>
      <c r="R9" s="14">
        <v>151.04</v>
      </c>
      <c r="S9" s="14">
        <v>156.88</v>
      </c>
      <c r="T9" s="14">
        <v>155.02000000000001</v>
      </c>
      <c r="U9" s="14">
        <v>162.54</v>
      </c>
      <c r="V9" s="14">
        <v>164.32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>
        <f t="shared" si="0"/>
        <v>122.11166666666664</v>
      </c>
      <c r="AD9">
        <f t="shared" si="1"/>
        <v>126.58741666666664</v>
      </c>
    </row>
    <row r="10" spans="2:30" ht="33.75" customHeight="1" x14ac:dyDescent="0.25">
      <c r="B10" s="16" t="s">
        <v>43</v>
      </c>
      <c r="C10" s="13">
        <v>4</v>
      </c>
      <c r="D10" s="13">
        <v>6</v>
      </c>
      <c r="E10" s="15">
        <v>135.85123636363599</v>
      </c>
      <c r="F10" s="15">
        <v>110.22584999999998</v>
      </c>
      <c r="G10" s="15">
        <v>129.29789090909091</v>
      </c>
      <c r="H10" s="15">
        <v>105.69330833333335</v>
      </c>
      <c r="I10" s="15">
        <v>129.28090909090909</v>
      </c>
      <c r="J10" s="15">
        <v>105.63549999999999</v>
      </c>
      <c r="K10" s="15">
        <v>132.9104909090909</v>
      </c>
      <c r="L10" s="15">
        <v>107.4678</v>
      </c>
      <c r="M10" s="15">
        <v>177.69759999999999</v>
      </c>
      <c r="N10" s="15">
        <v>176.63491666666667</v>
      </c>
      <c r="O10" s="15">
        <v>185.49285454545455</v>
      </c>
      <c r="P10" s="15">
        <v>185.55450000000005</v>
      </c>
      <c r="Q10" s="15">
        <v>157.26236363636363</v>
      </c>
      <c r="R10" s="15">
        <v>161.94683333333333</v>
      </c>
      <c r="S10" s="15">
        <v>159.44145454545452</v>
      </c>
      <c r="T10" s="15">
        <v>165.50383333333335</v>
      </c>
      <c r="U10" s="15">
        <v>165.81009090909095</v>
      </c>
      <c r="V10" s="15">
        <v>173.34891666666667</v>
      </c>
      <c r="W10" s="15">
        <v>54.05954545454545</v>
      </c>
      <c r="X10" s="15">
        <v>63.762583333333339</v>
      </c>
      <c r="Y10" s="15">
        <v>61.679909090909092</v>
      </c>
      <c r="Z10" s="15">
        <v>66.961666666666673</v>
      </c>
      <c r="AA10" s="15">
        <v>75.266272727272721</v>
      </c>
      <c r="AB10" s="15">
        <v>73.115250000000003</v>
      </c>
      <c r="AC10">
        <f t="shared" si="0"/>
        <v>130.33755151515149</v>
      </c>
      <c r="AD10">
        <f t="shared" si="1"/>
        <v>124.65424652777779</v>
      </c>
    </row>
    <row r="11" spans="2:30" ht="33.75" customHeight="1" x14ac:dyDescent="0.25">
      <c r="B11" s="17" t="s">
        <v>32</v>
      </c>
      <c r="C11" s="12">
        <v>8</v>
      </c>
      <c r="D11" s="12">
        <v>7</v>
      </c>
      <c r="E11" s="14">
        <v>111.795</v>
      </c>
      <c r="F11" s="14">
        <v>114.47500000000001</v>
      </c>
      <c r="G11" s="14">
        <v>106.46</v>
      </c>
      <c r="H11" s="14">
        <v>106.13000000000001</v>
      </c>
      <c r="I11" s="14">
        <v>106.58</v>
      </c>
      <c r="J11" s="14">
        <v>105.605</v>
      </c>
      <c r="K11" s="14">
        <v>108.49</v>
      </c>
      <c r="L11" s="14">
        <v>109.64500000000001</v>
      </c>
      <c r="M11" s="14">
        <v>140.965</v>
      </c>
      <c r="N11" s="14">
        <v>170.20499999999998</v>
      </c>
      <c r="O11" s="14">
        <v>150.87</v>
      </c>
      <c r="P11" s="14">
        <v>178.3</v>
      </c>
      <c r="Q11" s="14">
        <v>154.03</v>
      </c>
      <c r="R11" s="14">
        <v>157.69999999999999</v>
      </c>
      <c r="S11" s="14">
        <v>155.77500000000001</v>
      </c>
      <c r="T11" s="14">
        <v>161.19999999999999</v>
      </c>
      <c r="U11" s="14">
        <v>162.245</v>
      </c>
      <c r="V11" s="14">
        <v>168.3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>
        <f t="shared" si="0"/>
        <v>99.767499999999998</v>
      </c>
      <c r="AD11">
        <f t="shared" si="1"/>
        <v>105.96333333333332</v>
      </c>
    </row>
    <row r="12" spans="2:30" ht="33.75" customHeight="1" x14ac:dyDescent="0.25">
      <c r="B12" s="16" t="s">
        <v>55</v>
      </c>
      <c r="C12" s="13">
        <v>7</v>
      </c>
      <c r="D12" s="13">
        <v>8</v>
      </c>
      <c r="E12" s="15">
        <v>151.18299999999999</v>
      </c>
      <c r="F12" s="15">
        <v>73.683999999999997</v>
      </c>
      <c r="G12" s="15">
        <v>79.751999999999995</v>
      </c>
      <c r="H12" s="15">
        <v>68.442666666666653</v>
      </c>
      <c r="I12" s="15">
        <v>79.438999999999993</v>
      </c>
      <c r="J12" s="15">
        <v>68.361000000000004</v>
      </c>
      <c r="K12" s="15">
        <v>86.531000000000006</v>
      </c>
      <c r="L12" s="15">
        <v>70.326666666666668</v>
      </c>
      <c r="M12" s="15">
        <v>193.488</v>
      </c>
      <c r="N12" s="15">
        <v>207.095</v>
      </c>
      <c r="O12" s="15">
        <v>204.73</v>
      </c>
      <c r="P12" s="15">
        <v>214.05166666666665</v>
      </c>
      <c r="Q12" s="15">
        <v>187.215</v>
      </c>
      <c r="R12" s="15">
        <v>142.65800000000002</v>
      </c>
      <c r="S12" s="15">
        <v>94.929000000000002</v>
      </c>
      <c r="T12" s="15">
        <v>150.05266666666668</v>
      </c>
      <c r="U12" s="15">
        <v>206.74</v>
      </c>
      <c r="V12" s="15">
        <v>163.31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>
        <f t="shared" si="0"/>
        <v>107.00058333333334</v>
      </c>
      <c r="AD12">
        <f t="shared" si="1"/>
        <v>96.498472222222219</v>
      </c>
    </row>
    <row r="13" spans="2:30" ht="33.75" customHeight="1" x14ac:dyDescent="0.25">
      <c r="B13" s="17" t="s">
        <v>35</v>
      </c>
      <c r="C13" s="12">
        <v>9</v>
      </c>
      <c r="D13" s="12">
        <v>9</v>
      </c>
      <c r="E13" s="14">
        <v>65.42</v>
      </c>
      <c r="F13" s="14">
        <v>45.96</v>
      </c>
      <c r="G13" s="14">
        <v>65.45</v>
      </c>
      <c r="H13" s="14">
        <v>45.31</v>
      </c>
      <c r="I13" s="14">
        <v>65.510000000000005</v>
      </c>
      <c r="J13" s="14">
        <v>45.51</v>
      </c>
      <c r="K13" s="14">
        <v>65.41</v>
      </c>
      <c r="L13" s="14">
        <v>45.26</v>
      </c>
      <c r="M13" s="14">
        <v>182.22</v>
      </c>
      <c r="N13" s="14">
        <v>186.2</v>
      </c>
      <c r="O13" s="14">
        <v>189.35</v>
      </c>
      <c r="P13" s="14">
        <v>192.21</v>
      </c>
      <c r="Q13" s="14">
        <v>155.47</v>
      </c>
      <c r="R13" s="14">
        <v>157.35</v>
      </c>
      <c r="S13" s="14">
        <v>168.41</v>
      </c>
      <c r="T13" s="14">
        <v>171.2</v>
      </c>
      <c r="U13" s="14">
        <v>171.63</v>
      </c>
      <c r="V13" s="14">
        <v>174.1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>
        <f t="shared" si="0"/>
        <v>94.072499999999991</v>
      </c>
      <c r="AD13">
        <f t="shared" si="1"/>
        <v>88.591666666666654</v>
      </c>
    </row>
    <row r="14" spans="2:30" s="25" customFormat="1" ht="33.75" customHeight="1" x14ac:dyDescent="0.25">
      <c r="B14" s="22"/>
      <c r="C14" s="23"/>
      <c r="D14" s="23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2:30" s="25" customFormat="1" ht="33.75" customHeight="1" x14ac:dyDescent="0.25">
      <c r="B15" s="22"/>
      <c r="C15" s="23"/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2:30" s="25" customFormat="1" ht="33.75" customHeight="1" x14ac:dyDescent="0.25">
      <c r="B16" s="22"/>
      <c r="C16" s="23"/>
      <c r="D16" s="23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2:28" s="25" customFormat="1" ht="33.75" customHeight="1" x14ac:dyDescent="0.25">
      <c r="B17" s="22"/>
      <c r="C17" s="23"/>
      <c r="D17" s="23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2:28" s="25" customFormat="1" x14ac:dyDescent="0.25">
      <c r="B18" s="26"/>
      <c r="C18" s="27"/>
      <c r="D18" s="27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</row>
    <row r="19" spans="2:28" x14ac:dyDescent="0.25">
      <c r="B19" s="63"/>
      <c r="C19" s="63"/>
      <c r="D19" s="63"/>
    </row>
    <row r="20" spans="2:28" ht="18.75" x14ac:dyDescent="0.3">
      <c r="D20" s="1"/>
      <c r="E20" s="1"/>
      <c r="J20" s="18"/>
      <c r="K20" s="18"/>
      <c r="L20" s="18"/>
      <c r="M20" s="18"/>
      <c r="N20" s="66" t="s">
        <v>92</v>
      </c>
      <c r="O20" s="67"/>
      <c r="P20" s="66" t="s">
        <v>94</v>
      </c>
      <c r="Q20" s="67"/>
      <c r="R20" s="66" t="s">
        <v>93</v>
      </c>
      <c r="S20" s="67"/>
    </row>
    <row r="21" spans="2:28" ht="18.75" x14ac:dyDescent="0.3">
      <c r="D21" s="4"/>
      <c r="E21" s="4"/>
      <c r="J21" s="18"/>
      <c r="K21" s="18"/>
      <c r="L21" s="18"/>
      <c r="M21" s="18"/>
      <c r="N21" s="19">
        <v>2014</v>
      </c>
      <c r="O21" s="19">
        <v>2015</v>
      </c>
      <c r="P21" s="19">
        <v>2014</v>
      </c>
      <c r="Q21" s="19">
        <v>2015</v>
      </c>
      <c r="R21" s="19">
        <v>2014</v>
      </c>
      <c r="S21" s="19">
        <v>2015</v>
      </c>
    </row>
    <row r="22" spans="2:28" ht="18.75" x14ac:dyDescent="0.3">
      <c r="J22" s="64" t="s">
        <v>90</v>
      </c>
      <c r="K22" s="64"/>
      <c r="L22" s="64"/>
      <c r="M22" s="64"/>
      <c r="N22" s="20">
        <f>('14-15_TOPLU'!E70+'14-15_TOPLU'!G70+'14-15_TOPLU'!I70+'14-15_TOPLU'!K70)/4</f>
        <v>143.66059122807016</v>
      </c>
      <c r="O22" s="20">
        <f>('14-15_TOPLU'!F70+'14-15_TOPLU'!H70+'14-15_TOPLU'!J70+'14-15_TOPLU'!L70)/4</f>
        <v>134.22205307692306</v>
      </c>
      <c r="P22" s="20">
        <f>('14-15_TOPLU'!O70+'14-15_TOPLU'!Q70)/2</f>
        <v>171.40940350877196</v>
      </c>
      <c r="Q22" s="20">
        <f>('14-15_TOPLU'!P70+'14-15_TOPLU'!R70)/2</f>
        <v>183.50217692307695</v>
      </c>
      <c r="R22" s="20">
        <f>('14-15_TOPLU'!U70+'14-15_TOPLU'!W70+'14-15_TOPLU'!Y70)/3</f>
        <v>178.60520467836253</v>
      </c>
      <c r="S22" s="20">
        <f>('14-15_TOPLU'!V70+'14-15_TOPLU'!X70+'14-15_TOPLU'!Z70)/3</f>
        <v>178.12599487179486</v>
      </c>
    </row>
    <row r="23" spans="2:28" ht="18.75" x14ac:dyDescent="0.3">
      <c r="J23" s="65" t="s">
        <v>91</v>
      </c>
      <c r="K23" s="65"/>
      <c r="L23" s="65"/>
      <c r="M23" s="65"/>
      <c r="N23" s="21">
        <v>245.23599999999999</v>
      </c>
      <c r="O23" s="21">
        <v>236.60499999999999</v>
      </c>
      <c r="P23" s="21">
        <v>242.495</v>
      </c>
      <c r="Q23" s="21">
        <v>245.953</v>
      </c>
      <c r="R23" s="21">
        <v>238.46100000000001</v>
      </c>
      <c r="S23" s="21">
        <v>235.12100000000001</v>
      </c>
    </row>
  </sheetData>
  <mergeCells count="21">
    <mergeCell ref="J23:M23"/>
    <mergeCell ref="N20:O20"/>
    <mergeCell ref="R20:S20"/>
    <mergeCell ref="P20:Q20"/>
    <mergeCell ref="M3:N3"/>
    <mergeCell ref="O3:P3"/>
    <mergeCell ref="Q3:R3"/>
    <mergeCell ref="S3:T3"/>
    <mergeCell ref="I3:J3"/>
    <mergeCell ref="K3:L3"/>
    <mergeCell ref="B1:AB2"/>
    <mergeCell ref="Y3:Z3"/>
    <mergeCell ref="AA3:AB3"/>
    <mergeCell ref="B19:D19"/>
    <mergeCell ref="J22:M22"/>
    <mergeCell ref="U3:V3"/>
    <mergeCell ref="W3:X3"/>
    <mergeCell ref="B3:B4"/>
    <mergeCell ref="C3:D3"/>
    <mergeCell ref="E3:F3"/>
    <mergeCell ref="G3:H3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2</vt:i4>
      </vt:variant>
    </vt:vector>
  </HeadingPairs>
  <TitlesOfParts>
    <vt:vector size="7" baseType="lpstr">
      <vt:lpstr>14-15_TOPLU</vt:lpstr>
      <vt:lpstr>ANADOLU</vt:lpstr>
      <vt:lpstr>MESLEK</vt:lpstr>
      <vt:lpstr>İHL</vt:lpstr>
      <vt:lpstr>İLÇELER</vt:lpstr>
      <vt:lpstr>ANADOLU!Yazdırma_Alanı</vt:lpstr>
      <vt:lpstr>'14-15_TOPLU'!Yazdırma_Başlıkları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2015-10-28T07:23:39Z</dcterms:modified>
</cp:coreProperties>
</file>